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商品数据" state="visible" r:id="rId5"/>
    <sheet sheetId="3" name="店铺总览" state="visible" r:id="rId6"/>
    <sheet sheetId="4" name="备货建议" state="visible" r:id="rId7"/>
  </sheets>
  <calcPr calcId="171027"/>
</workbook>
</file>

<file path=xl/sharedStrings.xml><?xml version="1.0" encoding="utf-8"?>
<sst xmlns="http://schemas.openxmlformats.org/spreadsheetml/2006/main" count="198" uniqueCount="149">
  <si>
    <t>跨境店铺体检表（免费版）</t>
  </si>
  <si>
    <t>作者：端坐霜天 · zhang3phone.com　｜　亚马逊 / eBay / TikTok Shop / Temu / 独立站通用</t>
  </si>
  <si>
    <t/>
  </si>
  <si>
    <t>怎么用（3 步）</t>
  </si>
  <si>
    <t>① 从平台后台导出商品报表（建议用最近 7 天或 30 天）。</t>
  </si>
  <si>
    <t>② 打开「商品数据」页，把 商品 / 曝光 / 点击 / 订单 四列粘贴到黄色区域（示例数据可直接覆盖）。</t>
  </si>
  <si>
    <t>③ 「店铺总览」自动出体检结果；「备货建议」页填每日销量，自动算波动和安全库存。</t>
  </si>
  <si>
    <t>各平台去哪找这三个数</t>
  </si>
  <si>
    <t>eBay：Listings Traffic 报表（Impressions、Page views）+ Sales 报表（Quantity sold）</t>
  </si>
  <si>
    <t>亚马逊：业务报告（Sessions、Units ordered）；曝光可用品牌分析或广告报表的 Impressions</t>
  </si>
  <si>
    <t>TikTok Shop：数据罗盘 → 商品分析（商品曝光、商品点击、成交件数）</t>
  </si>
  <si>
    <t>独立站（Shopify）：GA4 → 商品浏览（Item views）、加购或访问、订单数</t>
  </si>
  <si>
    <t>Temu / Shein：商家后台数据中心（曝光、访客、销量）</t>
  </si>
  <si>
    <t>指标说明</t>
  </si>
  <si>
    <t>Wilson 下限：给小样本打折的“保守转化率”。10 次点击 1 单 ≈ 1.8%，1000 次点击 100 单 ≈ 8.3%。</t>
  </si>
  <si>
    <t>Z 值：比同类平均高出几个标准差。Z&gt;1 明显强于平均，Z&lt;0 低于平均，跨类目、跨价位也能比。</t>
  </si>
  <si>
    <t>四象限：横轴曝光 Z 值，纵轴 Wilson 下限。明星=加仓备货，金牛=加流量，问号=改图改标题调价，瘦狗=尽早下架。</t>
  </si>
  <si>
    <t>CV 变异系数 = 标准差 ÷ 平均值。&lt;0.5 稳定款，0.5~1 一般波动，&gt;1 剧烈波动（小批量或一件代发）。</t>
  </si>
  <si>
    <t>安全库存 ≈ 1.65 × 日销量标准差 × √补货天数（1.65 对应 95% 的概率不断货）。</t>
  </si>
  <si>
    <t>想每天自动跑、AI 自动写报告？完整的 n8n 流程见 zhang3phone.com（搜索“n8n”）。</t>
  </si>
  <si>
    <t>商品</t>
  </si>
  <si>
    <t>平台</t>
  </si>
  <si>
    <t>曝光</t>
  </si>
  <si>
    <t>点击</t>
  </si>
  <si>
    <t>订单</t>
  </si>
  <si>
    <t>点击率</t>
  </si>
  <si>
    <t>转化率</t>
  </si>
  <si>
    <t>Wilson下限</t>
  </si>
  <si>
    <t>曝光Z值</t>
  </si>
  <si>
    <t>WilsonZ值</t>
  </si>
  <si>
    <t>象限</t>
  </si>
  <si>
    <t>建议动作</t>
  </si>
  <si>
    <t>风险提示</t>
  </si>
  <si>
    <t>示例商品 01</t>
  </si>
  <si>
    <t>亚马逊</t>
  </si>
  <si>
    <t>示例商品 02</t>
  </si>
  <si>
    <t>TikTok</t>
  </si>
  <si>
    <t>示例商品 03</t>
  </si>
  <si>
    <t>独立站</t>
  </si>
  <si>
    <t>示例商品 04</t>
  </si>
  <si>
    <t>Temu</t>
  </si>
  <si>
    <t>示例商品 05</t>
  </si>
  <si>
    <t>eBay</t>
  </si>
  <si>
    <t>示例商品 06</t>
  </si>
  <si>
    <t>示例商品 07</t>
  </si>
  <si>
    <t>示例商品 08</t>
  </si>
  <si>
    <t>示例商品 09</t>
  </si>
  <si>
    <t>示例商品 10</t>
  </si>
  <si>
    <t>示例商品 11</t>
  </si>
  <si>
    <t>示例商品 12</t>
  </si>
  <si>
    <t>示例商品 13</t>
  </si>
  <si>
    <t>示例商品 14</t>
  </si>
  <si>
    <t>示例商品 15</t>
  </si>
  <si>
    <t>示例商品 16</t>
  </si>
  <si>
    <t>示例商品 17</t>
  </si>
  <si>
    <t>示例商品 18</t>
  </si>
  <si>
    <t>示例商品 19</t>
  </si>
  <si>
    <t>示例商品 20</t>
  </si>
  <si>
    <t>示例商品 21</t>
  </si>
  <si>
    <t>示例商品 22</t>
  </si>
  <si>
    <t>示例商品 23</t>
  </si>
  <si>
    <t>示例商品 24</t>
  </si>
  <si>
    <t>示例商品 25</t>
  </si>
  <si>
    <t>示例商品 26</t>
  </si>
  <si>
    <t>示例商品 27</t>
  </si>
  <si>
    <t>示例商品 28</t>
  </si>
  <si>
    <t>示例商品 29</t>
  </si>
  <si>
    <t>示例商品 30</t>
  </si>
  <si>
    <t>示例商品 31</t>
  </si>
  <si>
    <t>示例商品 32</t>
  </si>
  <si>
    <t>示例商品 33</t>
  </si>
  <si>
    <t>示例商品 34</t>
  </si>
  <si>
    <t>示例商品 35</t>
  </si>
  <si>
    <t>示例商品 36</t>
  </si>
  <si>
    <t>示例商品 37</t>
  </si>
  <si>
    <t>示例商品 38</t>
  </si>
  <si>
    <t>示例商品 39</t>
  </si>
  <si>
    <t>示例商品 40</t>
  </si>
  <si>
    <t>店铺体检结果</t>
  </si>
  <si>
    <t>一、流量漏斗</t>
  </si>
  <si>
    <t>在售商品数</t>
  </si>
  <si>
    <t>总曝光</t>
  </si>
  <si>
    <t>总点击</t>
  </si>
  <si>
    <t>总订单</t>
  </si>
  <si>
    <t>店铺点击率</t>
  </si>
  <si>
    <t>曝光高、点击率低：先查主图、标题前半段、价格</t>
  </si>
  <si>
    <t>店铺转化率</t>
  </si>
  <si>
    <t>点击高、转化率低：查详情页、评价、价格、物流</t>
  </si>
  <si>
    <t>二、商品结构（四象限）</t>
  </si>
  <si>
    <t>数量</t>
  </si>
  <si>
    <t>占比</t>
  </si>
  <si>
    <t>动作</t>
  </si>
  <si>
    <t>明星（流量高、转化高）</t>
  </si>
  <si>
    <t>加仓备货</t>
  </si>
  <si>
    <t>金牛（转化高、流量低）</t>
  </si>
  <si>
    <t>加流量</t>
  </si>
  <si>
    <t>问号（流量高、转化低）</t>
  </si>
  <si>
    <t>改图、改标题、调价格</t>
  </si>
  <si>
    <t>瘦狗（流量低、转化低）</t>
  </si>
  <si>
    <t>尽早下架</t>
  </si>
  <si>
    <t>三、风险预警</t>
  </si>
  <si>
    <t>高曝光零销量（流量黑洞）</t>
  </si>
  <si>
    <t>最该先处理：每天在白白消耗流量</t>
  </si>
  <si>
    <t>有点击无转化</t>
  </si>
  <si>
    <t>查详情页和价格</t>
  </si>
  <si>
    <t>第1天</t>
  </si>
  <si>
    <t>第2天</t>
  </si>
  <si>
    <t>第3天</t>
  </si>
  <si>
    <t>第4天</t>
  </si>
  <si>
    <t>第5天</t>
  </si>
  <si>
    <t>第6天</t>
  </si>
  <si>
    <t>第7天</t>
  </si>
  <si>
    <t>第8天</t>
  </si>
  <si>
    <t>第9天</t>
  </si>
  <si>
    <t>第10天</t>
  </si>
  <si>
    <t>第11天</t>
  </si>
  <si>
    <t>第12天</t>
  </si>
  <si>
    <t>第13天</t>
  </si>
  <si>
    <t>第14天</t>
  </si>
  <si>
    <t>第15天</t>
  </si>
  <si>
    <t>第16天</t>
  </si>
  <si>
    <t>第17天</t>
  </si>
  <si>
    <t>第18天</t>
  </si>
  <si>
    <t>第19天</t>
  </si>
  <si>
    <t>第20天</t>
  </si>
  <si>
    <t>第21天</t>
  </si>
  <si>
    <t>第22天</t>
  </si>
  <si>
    <t>第23天</t>
  </si>
  <si>
    <t>第24天</t>
  </si>
  <si>
    <t>第25天</t>
  </si>
  <si>
    <t>第26天</t>
  </si>
  <si>
    <t>第27天</t>
  </si>
  <si>
    <t>第28天</t>
  </si>
  <si>
    <t>第29天</t>
  </si>
  <si>
    <t>第30天</t>
  </si>
  <si>
    <t>平均值</t>
  </si>
  <si>
    <t>中位数</t>
  </si>
  <si>
    <t>标准差</t>
  </si>
  <si>
    <t>CV</t>
  </si>
  <si>
    <t>稳定性</t>
  </si>
  <si>
    <t>补货天数</t>
  </si>
  <si>
    <t>当前库存</t>
  </si>
  <si>
    <t>安全库存</t>
  </si>
  <si>
    <t>建议补货量</t>
  </si>
  <si>
    <t>备货策略</t>
  </si>
  <si>
    <t>示例：稳定款</t>
  </si>
  <si>
    <t>示例：一般波动</t>
  </si>
  <si>
    <t>示例：剧烈波动</t>
  </si>
  <si>
    <t>示例：爆单拉高均值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</si>
</sst>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0" x14ac:knownFonts="1">
    <font>
      <color theme="1"/>
      <family val="2"/>
      <scheme val="minor"/>
      <sz val="11"/>
      <name val="Calibri"/>
    </font>
    <font>
      <b/>
      <color rgb="FFFF2442"/>
      <sz val="22"/>
    </font>
    <font>
      <color rgb="FF6B7280"/>
      <sz val="11"/>
    </font>
    <font>
      <color rgb="FF1F2937"/>
      <sz val="11"/>
    </font>
    <font>
      <b/>
      <color rgb="FF1F2937"/>
      <sz val="14"/>
    </font>
    <font>
      <color rgb="FF1F2937"/>
      <sz val="12"/>
    </font>
    <font>
      <b/>
      <color rgb="FFFF2442"/>
      <sz val="12"/>
    </font>
    <font>
      <b/>
      <color rgb="FFFFFFFF"/>
    </font>
    <font>
      <b/>
      <color rgb="FFFF2442"/>
      <sz val="2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FF9DB"/>
      </patternFill>
    </fill>
    <fill>
      <patternFill patternType="solid">
        <fgColor rgb="FFFFF7EF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0" fillId="3" borderId="0" xfId="0" applyFill="1"/>
    <xf numFmtId="3" fontId="0" fillId="3" borderId="0" xfId="0" applyNumberFormat="1" applyFill="1"/>
    <xf numFmtId="10" fontId="0" fillId="0" borderId="0" xfId="0" applyNumberFormat="1"/>
    <xf numFmtId="2" fontId="0" fillId="0" borderId="0" xfId="0" applyNumberFormat="1"/>
    <xf numFmtId="0" fontId="8" fillId="0" borderId="0" xfId="0" applyFont="1"/>
    <xf numFmtId="0" fontId="7" fillId="2" borderId="0" xfId="0" applyFont="1" applyFill="1"/>
    <xf numFmtId="0" fontId="0" fillId="4" borderId="1" xfId="0" applyFill="1" applyBorder="1"/>
    <xf numFmtId="1" fontId="9" fillId="4" borderId="1" xfId="0" applyNumberFormat="1" applyFont="1" applyFill="1" applyBorder="1"/>
    <xf numFmtId="3" fontId="9" fillId="4" borderId="1" xfId="0" applyNumberFormat="1" applyFont="1" applyFill="1" applyBorder="1"/>
    <xf numFmtId="10" fontId="9" fillId="4" borderId="1" xfId="0" applyNumberFormat="1" applyFont="1" applyFill="1" applyBorder="1"/>
    <xf numFmtId="0" fontId="9" fillId="4" borderId="1" xfId="0" applyFont="1" applyFill="1" applyBorder="1"/>
    <xf numFmtId="164" fontId="0" fillId="4" borderId="1" xfId="0" applyNumberFormat="1" applyFill="1" applyBorder="1"/>
    <xf numFmtId="165" fontId="0" fillId="0" borderId="0" xfId="0" applyNumberFormat="1"/>
  </cellXfs>
  <cellStyles count="1">
    <cellStyle name="Normal" xfId="0" builtinId="0"/>
  </cellStyles>
  <dxfs count="7">
    <dxf>
      <font>
        <b/>
        <color rgb="FF1F9D61"/>
      </font>
    </dxf>
    <dxf>
      <font>
        <color rgb="FF888888"/>
      </font>
    </dxf>
    <dxf>
      <font>
        <b/>
        <color rgb="FF1F6FEB"/>
      </font>
    </dxf>
    <dxf>
      <font>
        <b/>
        <color rgb="FFD4920A"/>
      </font>
    </dxf>
    <dxf>
      <font>
        <b/>
        <color rgb="FFFF2442"/>
      </font>
    </dxf>
    <dxf>
      <font>
        <b/>
        <color rgb="FFFF2442"/>
      </font>
    </dxf>
    <dxf>
      <font>
        <b/>
        <color rgb="FF1F9D6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ht="30" customHeight="1" spans="2:2" x14ac:dyDescent="0.25">
      <c r="B2" s="1" t="s">
        <v>0</v>
      </c>
    </row>
    <row r="3" ht="20" customHeight="1" spans="2:2" x14ac:dyDescent="0.25">
      <c r="B3" s="2" t="s">
        <v>1</v>
      </c>
    </row>
    <row r="4" ht="20" customHeight="1" spans="2:2" x14ac:dyDescent="0.25">
      <c r="B4" s="3" t="s">
        <v>2</v>
      </c>
    </row>
    <row r="5" ht="20" customHeight="1" spans="2:2" x14ac:dyDescent="0.25">
      <c r="B5" s="4" t="s">
        <v>3</v>
      </c>
    </row>
    <row r="6" ht="20" customHeight="1" spans="2:2" x14ac:dyDescent="0.25">
      <c r="B6" s="5" t="s">
        <v>4</v>
      </c>
    </row>
    <row r="7" ht="20" customHeight="1" spans="2:2" x14ac:dyDescent="0.25">
      <c r="B7" s="5" t="s">
        <v>5</v>
      </c>
    </row>
    <row r="8" ht="20" customHeight="1" spans="2:2" x14ac:dyDescent="0.25">
      <c r="B8" s="5" t="s">
        <v>6</v>
      </c>
    </row>
    <row r="9" ht="20" customHeight="1" spans="2:2" x14ac:dyDescent="0.25">
      <c r="B9" s="3" t="s">
        <v>2</v>
      </c>
    </row>
    <row r="10" ht="20" customHeight="1" spans="2:2" x14ac:dyDescent="0.25">
      <c r="B10" s="4" t="s">
        <v>7</v>
      </c>
    </row>
    <row r="11" ht="20" customHeight="1" spans="2:2" x14ac:dyDescent="0.25">
      <c r="B11" s="5" t="s">
        <v>8</v>
      </c>
    </row>
    <row r="12" ht="20" customHeight="1" spans="2:2" x14ac:dyDescent="0.25">
      <c r="B12" s="5" t="s">
        <v>9</v>
      </c>
    </row>
    <row r="13" ht="20" customHeight="1" spans="2:2" x14ac:dyDescent="0.25">
      <c r="B13" s="5" t="s">
        <v>10</v>
      </c>
    </row>
    <row r="14" ht="20" customHeight="1" spans="2:2" x14ac:dyDescent="0.25">
      <c r="B14" s="5" t="s">
        <v>11</v>
      </c>
    </row>
    <row r="15" ht="20" customHeight="1" spans="2:2" x14ac:dyDescent="0.25">
      <c r="B15" s="5" t="s">
        <v>12</v>
      </c>
    </row>
    <row r="16" ht="20" customHeight="1" spans="2:2" x14ac:dyDescent="0.25">
      <c r="B16" s="3" t="s">
        <v>2</v>
      </c>
    </row>
    <row r="17" ht="20" customHeight="1" spans="2:2" x14ac:dyDescent="0.25">
      <c r="B17" s="4" t="s">
        <v>13</v>
      </c>
    </row>
    <row r="18" ht="20" customHeight="1" spans="2:2" x14ac:dyDescent="0.25">
      <c r="B18" s="5" t="s">
        <v>14</v>
      </c>
    </row>
    <row r="19" ht="20" customHeight="1" spans="2:2" x14ac:dyDescent="0.25">
      <c r="B19" s="5" t="s">
        <v>15</v>
      </c>
    </row>
    <row r="20" ht="20" customHeight="1" spans="2:2" x14ac:dyDescent="0.25">
      <c r="B20" s="5" t="s">
        <v>16</v>
      </c>
    </row>
    <row r="21" ht="20" customHeight="1" spans="2:2" x14ac:dyDescent="0.25">
      <c r="B21" s="5" t="s">
        <v>17</v>
      </c>
    </row>
    <row r="22" ht="20" customHeight="1" spans="2:2" x14ac:dyDescent="0.25">
      <c r="B22" s="5" t="s">
        <v>18</v>
      </c>
    </row>
    <row r="23" ht="20" customHeight="1" spans="2:2" x14ac:dyDescent="0.25">
      <c r="B23" s="3" t="s">
        <v>2</v>
      </c>
    </row>
    <row r="24" ht="20" customHeight="1" spans="2:2" x14ac:dyDescent="0.25">
      <c r="B24" s="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2" customWidth="1"/>
    <col min="4" max="7" width="10" customWidth="1"/>
    <col min="8" max="8" width="12" customWidth="1"/>
    <col min="9" max="10" width="11" customWidth="1"/>
    <col min="11" max="11" width="10" customWidth="1"/>
    <col min="12" max="12" width="26" customWidth="1"/>
    <col min="13" max="13" width="18" customWidth="1"/>
  </cols>
  <sheetData>
    <row r="1" ht="28" customHeight="1" spans="1:13" x14ac:dyDescent="0.25">
      <c r="A1" s="7" t="s">
        <v>20</v>
      </c>
      <c r="B1" s="7" t="s">
        <v>21</v>
      </c>
      <c r="C1" s="7" t="s">
        <v>22</v>
      </c>
      <c r="D1" s="7" t="s">
        <v>23</v>
      </c>
      <c r="E1" s="7" t="s">
        <v>24</v>
      </c>
      <c r="F1" s="7" t="s">
        <v>25</v>
      </c>
      <c r="G1" s="7" t="s">
        <v>26</v>
      </c>
      <c r="H1" s="7" t="s">
        <v>27</v>
      </c>
      <c r="I1" s="7" t="s">
        <v>28</v>
      </c>
      <c r="J1" s="7" t="s">
        <v>29</v>
      </c>
      <c r="K1" s="7" t="s">
        <v>30</v>
      </c>
      <c r="L1" s="7" t="s">
        <v>31</v>
      </c>
      <c r="M1" s="7" t="s">
        <v>32</v>
      </c>
    </row>
    <row r="2" spans="1:13" x14ac:dyDescent="0.25">
      <c r="A2" s="8" t="s">
        <v>33</v>
      </c>
      <c r="B2" s="8" t="s">
        <v>34</v>
      </c>
      <c r="C2" s="9">
        <v>29925</v>
      </c>
      <c r="D2" s="8">
        <v>395</v>
      </c>
      <c r="E2" s="8">
        <v>0</v>
      </c>
      <c r="F2" s="10">
        <f>IF(OR(A2="",C2=0),"",D2/C2)</f>
      </c>
      <c r="G2" s="10">
        <f>IF(OR(A2="",D2=0),"",E2/D2)</f>
      </c>
      <c r="H2" s="10">
        <f>IF(OR(A2="",D2=0),"",(G2+1.96^2/(2*D2)-1.96*SQRT(G2*(1-G2)/D2+1.96^2/(4*D2^2)))/(1+1.96^2/D2))</f>
      </c>
      <c r="I2" s="11">
        <f>IF(A2="","",IFERROR((C2-AVERAGE($C$2:$C$501))/STDEV($C$2:$C$501),0))</f>
      </c>
      <c r="J2" s="11">
        <f>IF(OR(A2="",H2=""),"",IFERROR((H2-AVERAGE($H$2:$H$501))/STDEV($H$2:$H$501),0))</f>
      </c>
      <c r="K2">
        <f>IF(OR(A2="",H2=""),"",IF(I2&gt;=0,IF(J2&gt;=0,"明星","问号"),IF(J2&gt;=0,"金牛","瘦狗")))</f>
      </c>
      <c r="L2">
        <f>IF(K2="","",CHOOSE(MATCH(K2,{"明星","金牛","问号","瘦狗"},0),"加仓备货、保持价格","加流量：补关键词、开推广","优化：改主图、改标题、调价格","尽早下架，把资源让出来"))</f>
      </c>
      <c r="M2">
        <f>IF(A2="","",IF(AND(I2&gt;1,E2=0),"高曝光零销量",IF(AND(D2&gt;=30,E2=0),"有点击无转化","")))</f>
      </c>
    </row>
    <row r="3" spans="1:13" x14ac:dyDescent="0.25">
      <c r="A3" s="8" t="s">
        <v>35</v>
      </c>
      <c r="B3" s="8" t="s">
        <v>36</v>
      </c>
      <c r="C3" s="9">
        <v>15139</v>
      </c>
      <c r="D3" s="8">
        <v>164</v>
      </c>
      <c r="E3" s="8">
        <v>2</v>
      </c>
      <c r="F3" s="10">
        <f>IF(OR(A3="",C3=0),"",D3/C3)</f>
      </c>
      <c r="G3" s="10">
        <f>IF(OR(A3="",D3=0),"",E3/D3)</f>
      </c>
      <c r="H3" s="10">
        <f>IF(OR(A3="",D3=0),"",(G3+1.96^2/(2*D3)-1.96*SQRT(G3*(1-G3)/D3+1.96^2/(4*D3^2)))/(1+1.96^2/D3))</f>
      </c>
      <c r="I3" s="11">
        <f>IF(A3="","",IFERROR((C3-AVERAGE($C$2:$C$501))/STDEV($C$2:$C$501),0))</f>
      </c>
      <c r="J3" s="11">
        <f>IF(OR(A3="",H3=""),"",IFERROR((H3-AVERAGE($H$2:$H$501))/STDEV($H$2:$H$501),0))</f>
      </c>
      <c r="K3">
        <f>IF(OR(A3="",H3=""),"",IF(I3&gt;=0,IF(J3&gt;=0,"明星","问号"),IF(J3&gt;=0,"金牛","瘦狗")))</f>
      </c>
      <c r="L3">
        <f>IF(K3="","",CHOOSE(MATCH(K3,{"明星","金牛","问号","瘦狗"},0),"加仓备货、保持价格","加流量：补关键词、开推广","优化：改主图、改标题、调价格","尽早下架，把资源让出来"))</f>
      </c>
      <c r="M3">
        <f>IF(A3="","",IF(AND(I3&gt;1,E3=0),"高曝光零销量",IF(AND(D3&gt;=30,E3=0),"有点击无转化","")))</f>
      </c>
    </row>
    <row r="4" spans="1:13" x14ac:dyDescent="0.25">
      <c r="A4" s="8" t="s">
        <v>37</v>
      </c>
      <c r="B4" s="8" t="s">
        <v>38</v>
      </c>
      <c r="C4" s="9">
        <v>53232</v>
      </c>
      <c r="D4" s="8">
        <v>734</v>
      </c>
      <c r="E4" s="8">
        <v>20</v>
      </c>
      <c r="F4" s="10">
        <f>IF(OR(A4="",C4=0),"",D4/C4)</f>
      </c>
      <c r="G4" s="10">
        <f>IF(OR(A4="",D4=0),"",E4/D4)</f>
      </c>
      <c r="H4" s="10">
        <f>IF(OR(A4="",D4=0),"",(G4+1.96^2/(2*D4)-1.96*SQRT(G4*(1-G4)/D4+1.96^2/(4*D4^2)))/(1+1.96^2/D4))</f>
      </c>
      <c r="I4" s="11">
        <f>IF(A4="","",IFERROR((C4-AVERAGE($C$2:$C$501))/STDEV($C$2:$C$501),0))</f>
      </c>
      <c r="J4" s="11">
        <f>IF(OR(A4="",H4=""),"",IFERROR((H4-AVERAGE($H$2:$H$501))/STDEV($H$2:$H$501),0))</f>
      </c>
      <c r="K4">
        <f>IF(OR(A4="",H4=""),"",IF(I4&gt;=0,IF(J4&gt;=0,"明星","问号"),IF(J4&gt;=0,"金牛","瘦狗")))</f>
      </c>
      <c r="L4">
        <f>IF(K4="","",CHOOSE(MATCH(K4,{"明星","金牛","问号","瘦狗"},0),"加仓备货、保持价格","加流量：补关键词、开推广","优化：改主图、改标题、调价格","尽早下架，把资源让出来"))</f>
      </c>
      <c r="M4">
        <f>IF(A4="","",IF(AND(I4&gt;1,E4=0),"高曝光零销量",IF(AND(D4&gt;=30,E4=0),"有点击无转化","")))</f>
      </c>
    </row>
    <row r="5" spans="1:13" x14ac:dyDescent="0.25">
      <c r="A5" s="8" t="s">
        <v>39</v>
      </c>
      <c r="B5" s="8" t="s">
        <v>40</v>
      </c>
      <c r="C5" s="9">
        <v>47375</v>
      </c>
      <c r="D5" s="8">
        <v>718</v>
      </c>
      <c r="E5" s="8">
        <v>0</v>
      </c>
      <c r="F5" s="10">
        <f>IF(OR(A5="",C5=0),"",D5/C5)</f>
      </c>
      <c r="G5" s="10">
        <f>IF(OR(A5="",D5=0),"",E5/D5)</f>
      </c>
      <c r="H5" s="10">
        <f>IF(OR(A5="",D5=0),"",(G5+1.96^2/(2*D5)-1.96*SQRT(G5*(1-G5)/D5+1.96^2/(4*D5^2)))/(1+1.96^2/D5))</f>
      </c>
      <c r="I5" s="11">
        <f>IF(A5="","",IFERROR((C5-AVERAGE($C$2:$C$501))/STDEV($C$2:$C$501),0))</f>
      </c>
      <c r="J5" s="11">
        <f>IF(OR(A5="",H5=""),"",IFERROR((H5-AVERAGE($H$2:$H$501))/STDEV($H$2:$H$501),0))</f>
      </c>
      <c r="K5">
        <f>IF(OR(A5="",H5=""),"",IF(I5&gt;=0,IF(J5&gt;=0,"明星","问号"),IF(J5&gt;=0,"金牛","瘦狗")))</f>
      </c>
      <c r="L5">
        <f>IF(K5="","",CHOOSE(MATCH(K5,{"明星","金牛","问号","瘦狗"},0),"加仓备货、保持价格","加流量：补关键词、开推广","优化：改主图、改标题、调价格","尽早下架，把资源让出来"))</f>
      </c>
      <c r="M5">
        <f>IF(A5="","",IF(AND(I5&gt;1,E5=0),"高曝光零销量",IF(AND(D5&gt;=30,E5=0),"有点击无转化","")))</f>
      </c>
    </row>
    <row r="6" spans="1:13" x14ac:dyDescent="0.25">
      <c r="A6" s="8" t="s">
        <v>41</v>
      </c>
      <c r="B6" s="8" t="s">
        <v>42</v>
      </c>
      <c r="C6" s="9">
        <v>30413</v>
      </c>
      <c r="D6" s="8">
        <v>204</v>
      </c>
      <c r="E6" s="8">
        <v>4</v>
      </c>
      <c r="F6" s="10">
        <f>IF(OR(A6="",C6=0),"",D6/C6)</f>
      </c>
      <c r="G6" s="10">
        <f>IF(OR(A6="",D6=0),"",E6/D6)</f>
      </c>
      <c r="H6" s="10">
        <f>IF(OR(A6="",D6=0),"",(G6+1.96^2/(2*D6)-1.96*SQRT(G6*(1-G6)/D6+1.96^2/(4*D6^2)))/(1+1.96^2/D6))</f>
      </c>
      <c r="I6" s="11">
        <f>IF(A6="","",IFERROR((C6-AVERAGE($C$2:$C$501))/STDEV($C$2:$C$501),0))</f>
      </c>
      <c r="J6" s="11">
        <f>IF(OR(A6="",H6=""),"",IFERROR((H6-AVERAGE($H$2:$H$501))/STDEV($H$2:$H$501),0))</f>
      </c>
      <c r="K6">
        <f>IF(OR(A6="",H6=""),"",IF(I6&gt;=0,IF(J6&gt;=0,"明星","问号"),IF(J6&gt;=0,"金牛","瘦狗")))</f>
      </c>
      <c r="L6">
        <f>IF(K6="","",CHOOSE(MATCH(K6,{"明星","金牛","问号","瘦狗"},0),"加仓备货、保持价格","加流量：补关键词、开推广","优化：改主图、改标题、调价格","尽早下架，把资源让出来"))</f>
      </c>
      <c r="M6">
        <f>IF(A6="","",IF(AND(I6&gt;1,E6=0),"高曝光零销量",IF(AND(D6&gt;=30,E6=0),"有点击无转化","")))</f>
      </c>
    </row>
    <row r="7" spans="1:13" x14ac:dyDescent="0.25">
      <c r="A7" s="8" t="s">
        <v>43</v>
      </c>
      <c r="B7" s="8" t="s">
        <v>34</v>
      </c>
      <c r="C7" s="9">
        <v>34124</v>
      </c>
      <c r="D7" s="8">
        <v>401</v>
      </c>
      <c r="E7" s="8">
        <v>0</v>
      </c>
      <c r="F7" s="10">
        <f>IF(OR(A7="",C7=0),"",D7/C7)</f>
      </c>
      <c r="G7" s="10">
        <f>IF(OR(A7="",D7=0),"",E7/D7)</f>
      </c>
      <c r="H7" s="10">
        <f>IF(OR(A7="",D7=0),"",(G7+1.96^2/(2*D7)-1.96*SQRT(G7*(1-G7)/D7+1.96^2/(4*D7^2)))/(1+1.96^2/D7))</f>
      </c>
      <c r="I7" s="11">
        <f>IF(A7="","",IFERROR((C7-AVERAGE($C$2:$C$501))/STDEV($C$2:$C$501),0))</f>
      </c>
      <c r="J7" s="11">
        <f>IF(OR(A7="",H7=""),"",IFERROR((H7-AVERAGE($H$2:$H$501))/STDEV($H$2:$H$501),0))</f>
      </c>
      <c r="K7">
        <f>IF(OR(A7="",H7=""),"",IF(I7&gt;=0,IF(J7&gt;=0,"明星","问号"),IF(J7&gt;=0,"金牛","瘦狗")))</f>
      </c>
      <c r="L7">
        <f>IF(K7="","",CHOOSE(MATCH(K7,{"明星","金牛","问号","瘦狗"},0),"加仓备货、保持价格","加流量：补关键词、开推广","优化：改主图、改标题、调价格","尽早下架，把资源让出来"))</f>
      </c>
      <c r="M7">
        <f>IF(A7="","",IF(AND(I7&gt;1,E7=0),"高曝光零销量",IF(AND(D7&gt;=30,E7=0),"有点击无转化","")))</f>
      </c>
    </row>
    <row r="8" spans="1:13" x14ac:dyDescent="0.25">
      <c r="A8" s="8" t="s">
        <v>44</v>
      </c>
      <c r="B8" s="8" t="s">
        <v>36</v>
      </c>
      <c r="C8" s="9">
        <v>3504</v>
      </c>
      <c r="D8" s="8">
        <v>73</v>
      </c>
      <c r="E8" s="8">
        <v>1</v>
      </c>
      <c r="F8" s="10">
        <f>IF(OR(A8="",C8=0),"",D8/C8)</f>
      </c>
      <c r="G8" s="10">
        <f>IF(OR(A8="",D8=0),"",E8/D8)</f>
      </c>
      <c r="H8" s="10">
        <f>IF(OR(A8="",D8=0),"",(G8+1.96^2/(2*D8)-1.96*SQRT(G8*(1-G8)/D8+1.96^2/(4*D8^2)))/(1+1.96^2/D8))</f>
      </c>
      <c r="I8" s="11">
        <f>IF(A8="","",IFERROR((C8-AVERAGE($C$2:$C$501))/STDEV($C$2:$C$501),0))</f>
      </c>
      <c r="J8" s="11">
        <f>IF(OR(A8="",H8=""),"",IFERROR((H8-AVERAGE($H$2:$H$501))/STDEV($H$2:$H$501),0))</f>
      </c>
      <c r="K8">
        <f>IF(OR(A8="",H8=""),"",IF(I8&gt;=0,IF(J8&gt;=0,"明星","问号"),IF(J8&gt;=0,"金牛","瘦狗")))</f>
      </c>
      <c r="L8">
        <f>IF(K8="","",CHOOSE(MATCH(K8,{"明星","金牛","问号","瘦狗"},0),"加仓备货、保持价格","加流量：补关键词、开推广","优化：改主图、改标题、调价格","尽早下架，把资源让出来"))</f>
      </c>
      <c r="M8">
        <f>IF(A8="","",IF(AND(I8&gt;1,E8=0),"高曝光零销量",IF(AND(D8&gt;=30,E8=0),"有点击无转化","")))</f>
      </c>
    </row>
    <row r="9" spans="1:13" x14ac:dyDescent="0.25">
      <c r="A9" s="8" t="s">
        <v>45</v>
      </c>
      <c r="B9" s="8" t="s">
        <v>38</v>
      </c>
      <c r="C9" s="9">
        <v>27154</v>
      </c>
      <c r="D9" s="8">
        <v>573</v>
      </c>
      <c r="E9" s="8">
        <v>0</v>
      </c>
      <c r="F9" s="10">
        <f>IF(OR(A9="",C9=0),"",D9/C9)</f>
      </c>
      <c r="G9" s="10">
        <f>IF(OR(A9="",D9=0),"",E9/D9)</f>
      </c>
      <c r="H9" s="10">
        <f>IF(OR(A9="",D9=0),"",(G9+1.96^2/(2*D9)-1.96*SQRT(G9*(1-G9)/D9+1.96^2/(4*D9^2)))/(1+1.96^2/D9))</f>
      </c>
      <c r="I9" s="11">
        <f>IF(A9="","",IFERROR((C9-AVERAGE($C$2:$C$501))/STDEV($C$2:$C$501),0))</f>
      </c>
      <c r="J9" s="11">
        <f>IF(OR(A9="",H9=""),"",IFERROR((H9-AVERAGE($H$2:$H$501))/STDEV($H$2:$H$501),0))</f>
      </c>
      <c r="K9">
        <f>IF(OR(A9="",H9=""),"",IF(I9&gt;=0,IF(J9&gt;=0,"明星","问号"),IF(J9&gt;=0,"金牛","瘦狗")))</f>
      </c>
      <c r="L9">
        <f>IF(K9="","",CHOOSE(MATCH(K9,{"明星","金牛","问号","瘦狗"},0),"加仓备货、保持价格","加流量：补关键词、开推广","优化：改主图、改标题、调价格","尽早下架，把资源让出来"))</f>
      </c>
      <c r="M9">
        <f>IF(A9="","",IF(AND(I9&gt;1,E9=0),"高曝光零销量",IF(AND(D9&gt;=30,E9=0),"有点击无转化","")))</f>
      </c>
    </row>
    <row r="10" spans="1:13" x14ac:dyDescent="0.25">
      <c r="A10" s="8" t="s">
        <v>46</v>
      </c>
      <c r="B10" s="8" t="s">
        <v>40</v>
      </c>
      <c r="C10" s="9">
        <v>25654</v>
      </c>
      <c r="D10" s="8">
        <v>334</v>
      </c>
      <c r="E10" s="8">
        <v>40</v>
      </c>
      <c r="F10" s="10">
        <f>IF(OR(A10="",C10=0),"",D10/C10)</f>
      </c>
      <c r="G10" s="10">
        <f>IF(OR(A10="",D10=0),"",E10/D10)</f>
      </c>
      <c r="H10" s="10">
        <f>IF(OR(A10="",D10=0),"",(G10+1.96^2/(2*D10)-1.96*SQRT(G10*(1-G10)/D10+1.96^2/(4*D10^2)))/(1+1.96^2/D10))</f>
      </c>
      <c r="I10" s="11">
        <f>IF(A10="","",IFERROR((C10-AVERAGE($C$2:$C$501))/STDEV($C$2:$C$501),0))</f>
      </c>
      <c r="J10" s="11">
        <f>IF(OR(A10="",H10=""),"",IFERROR((H10-AVERAGE($H$2:$H$501))/STDEV($H$2:$H$501),0))</f>
      </c>
      <c r="K10">
        <f>IF(OR(A10="",H10=""),"",IF(I10&gt;=0,IF(J10&gt;=0,"明星","问号"),IF(J10&gt;=0,"金牛","瘦狗")))</f>
      </c>
      <c r="L10">
        <f>IF(K10="","",CHOOSE(MATCH(K10,{"明星","金牛","问号","瘦狗"},0),"加仓备货、保持价格","加流量：补关键词、开推广","优化：改主图、改标题、调价格","尽早下架，把资源让出来"))</f>
      </c>
      <c r="M10">
        <f>IF(A10="","",IF(AND(I10&gt;1,E10=0),"高曝光零销量",IF(AND(D10&gt;=30,E10=0),"有点击无转化","")))</f>
      </c>
    </row>
    <row r="11" spans="1:13" x14ac:dyDescent="0.25">
      <c r="A11" s="8" t="s">
        <v>47</v>
      </c>
      <c r="B11" s="8" t="s">
        <v>42</v>
      </c>
      <c r="C11" s="9">
        <v>10723</v>
      </c>
      <c r="D11" s="8">
        <v>233</v>
      </c>
      <c r="E11" s="8">
        <v>6</v>
      </c>
      <c r="F11" s="10">
        <f>IF(OR(A11="",C11=0),"",D11/C11)</f>
      </c>
      <c r="G11" s="10">
        <f>IF(OR(A11="",D11=0),"",E11/D11)</f>
      </c>
      <c r="H11" s="10">
        <f>IF(OR(A11="",D11=0),"",(G11+1.96^2/(2*D11)-1.96*SQRT(G11*(1-G11)/D11+1.96^2/(4*D11^2)))/(1+1.96^2/D11))</f>
      </c>
      <c r="I11" s="11">
        <f>IF(A11="","",IFERROR((C11-AVERAGE($C$2:$C$501))/STDEV($C$2:$C$501),0))</f>
      </c>
      <c r="J11" s="11">
        <f>IF(OR(A11="",H11=""),"",IFERROR((H11-AVERAGE($H$2:$H$501))/STDEV($H$2:$H$501),0))</f>
      </c>
      <c r="K11">
        <f>IF(OR(A11="",H11=""),"",IF(I11&gt;=0,IF(J11&gt;=0,"明星","问号"),IF(J11&gt;=0,"金牛","瘦狗")))</f>
      </c>
      <c r="L11">
        <f>IF(K11="","",CHOOSE(MATCH(K11,{"明星","金牛","问号","瘦狗"},0),"加仓备货、保持价格","加流量：补关键词、开推广","优化：改主图、改标题、调价格","尽早下架，把资源让出来"))</f>
      </c>
      <c r="M11">
        <f>IF(A11="","",IF(AND(I11&gt;1,E11=0),"高曝光零销量",IF(AND(D11&gt;=30,E11=0),"有点击无转化","")))</f>
      </c>
    </row>
    <row r="12" spans="1:13" x14ac:dyDescent="0.25">
      <c r="A12" s="8" t="s">
        <v>48</v>
      </c>
      <c r="B12" s="8" t="s">
        <v>34</v>
      </c>
      <c r="C12" s="9">
        <v>33323</v>
      </c>
      <c r="D12" s="8">
        <v>287</v>
      </c>
      <c r="E12" s="8">
        <v>0</v>
      </c>
      <c r="F12" s="10">
        <f>IF(OR(A12="",C12=0),"",D12/C12)</f>
      </c>
      <c r="G12" s="10">
        <f>IF(OR(A12="",D12=0),"",E12/D12)</f>
      </c>
      <c r="H12" s="10">
        <f>IF(OR(A12="",D12=0),"",(G12+1.96^2/(2*D12)-1.96*SQRT(G12*(1-G12)/D12+1.96^2/(4*D12^2)))/(1+1.96^2/D12))</f>
      </c>
      <c r="I12" s="11">
        <f>IF(A12="","",IFERROR((C12-AVERAGE($C$2:$C$501))/STDEV($C$2:$C$501),0))</f>
      </c>
      <c r="J12" s="11">
        <f>IF(OR(A12="",H12=""),"",IFERROR((H12-AVERAGE($H$2:$H$501))/STDEV($H$2:$H$501),0))</f>
      </c>
      <c r="K12">
        <f>IF(OR(A12="",H12=""),"",IF(I12&gt;=0,IF(J12&gt;=0,"明星","问号"),IF(J12&gt;=0,"金牛","瘦狗")))</f>
      </c>
      <c r="L12">
        <f>IF(K12="","",CHOOSE(MATCH(K12,{"明星","金牛","问号","瘦狗"},0),"加仓备货、保持价格","加流量：补关键词、开推广","优化：改主图、改标题、调价格","尽早下架，把资源让出来"))</f>
      </c>
      <c r="M12">
        <f>IF(A12="","",IF(AND(I12&gt;1,E12=0),"高曝光零销量",IF(AND(D12&gt;=30,E12=0),"有点击无转化","")))</f>
      </c>
    </row>
    <row r="13" spans="1:13" x14ac:dyDescent="0.25">
      <c r="A13" s="8" t="s">
        <v>49</v>
      </c>
      <c r="B13" s="8" t="s">
        <v>36</v>
      </c>
      <c r="C13" s="9">
        <v>46870</v>
      </c>
      <c r="D13" s="8">
        <v>423</v>
      </c>
      <c r="E13" s="8">
        <v>5</v>
      </c>
      <c r="F13" s="10">
        <f>IF(OR(A13="",C13=0),"",D13/C13)</f>
      </c>
      <c r="G13" s="10">
        <f>IF(OR(A13="",D13=0),"",E13/D13)</f>
      </c>
      <c r="H13" s="10">
        <f>IF(OR(A13="",D13=0),"",(G13+1.96^2/(2*D13)-1.96*SQRT(G13*(1-G13)/D13+1.96^2/(4*D13^2)))/(1+1.96^2/D13))</f>
      </c>
      <c r="I13" s="11">
        <f>IF(A13="","",IFERROR((C13-AVERAGE($C$2:$C$501))/STDEV($C$2:$C$501),0))</f>
      </c>
      <c r="J13" s="11">
        <f>IF(OR(A13="",H13=""),"",IFERROR((H13-AVERAGE($H$2:$H$501))/STDEV($H$2:$H$501),0))</f>
      </c>
      <c r="K13">
        <f>IF(OR(A13="",H13=""),"",IF(I13&gt;=0,IF(J13&gt;=0,"明星","问号"),IF(J13&gt;=0,"金牛","瘦狗")))</f>
      </c>
      <c r="L13">
        <f>IF(K13="","",CHOOSE(MATCH(K13,{"明星","金牛","问号","瘦狗"},0),"加仓备货、保持价格","加流量：补关键词、开推广","优化：改主图、改标题、调价格","尽早下架，把资源让出来"))</f>
      </c>
      <c r="M13">
        <f>IF(A13="","",IF(AND(I13&gt;1,E13=0),"高曝光零销量",IF(AND(D13&gt;=30,E13=0),"有点击无转化","")))</f>
      </c>
    </row>
    <row r="14" spans="1:13" x14ac:dyDescent="0.25">
      <c r="A14" s="8" t="s">
        <v>50</v>
      </c>
      <c r="B14" s="8" t="s">
        <v>38</v>
      </c>
      <c r="C14" s="9">
        <v>56075</v>
      </c>
      <c r="D14" s="8">
        <v>380</v>
      </c>
      <c r="E14" s="8">
        <v>16</v>
      </c>
      <c r="F14" s="10">
        <f>IF(OR(A14="",C14=0),"",D14/C14)</f>
      </c>
      <c r="G14" s="10">
        <f>IF(OR(A14="",D14=0),"",E14/D14)</f>
      </c>
      <c r="H14" s="10">
        <f>IF(OR(A14="",D14=0),"",(G14+1.96^2/(2*D14)-1.96*SQRT(G14*(1-G14)/D14+1.96^2/(4*D14^2)))/(1+1.96^2/D14))</f>
      </c>
      <c r="I14" s="11">
        <f>IF(A14="","",IFERROR((C14-AVERAGE($C$2:$C$501))/STDEV($C$2:$C$501),0))</f>
      </c>
      <c r="J14" s="11">
        <f>IF(OR(A14="",H14=""),"",IFERROR((H14-AVERAGE($H$2:$H$501))/STDEV($H$2:$H$501),0))</f>
      </c>
      <c r="K14">
        <f>IF(OR(A14="",H14=""),"",IF(I14&gt;=0,IF(J14&gt;=0,"明星","问号"),IF(J14&gt;=0,"金牛","瘦狗")))</f>
      </c>
      <c r="L14">
        <f>IF(K14="","",CHOOSE(MATCH(K14,{"明星","金牛","问号","瘦狗"},0),"加仓备货、保持价格","加流量：补关键词、开推广","优化：改主图、改标题、调价格","尽早下架，把资源让出来"))</f>
      </c>
      <c r="M14">
        <f>IF(A14="","",IF(AND(I14&gt;1,E14=0),"高曝光零销量",IF(AND(D14&gt;=30,E14=0),"有点击无转化","")))</f>
      </c>
    </row>
    <row r="15" spans="1:13" x14ac:dyDescent="0.25">
      <c r="A15" s="8" t="s">
        <v>51</v>
      </c>
      <c r="B15" s="8" t="s">
        <v>40</v>
      </c>
      <c r="C15" s="9">
        <v>14662</v>
      </c>
      <c r="D15" s="8">
        <v>206</v>
      </c>
      <c r="E15" s="8">
        <v>14</v>
      </c>
      <c r="F15" s="10">
        <f>IF(OR(A15="",C15=0),"",D15/C15)</f>
      </c>
      <c r="G15" s="10">
        <f>IF(OR(A15="",D15=0),"",E15/D15)</f>
      </c>
      <c r="H15" s="10">
        <f>IF(OR(A15="",D15=0),"",(G15+1.96^2/(2*D15)-1.96*SQRT(G15*(1-G15)/D15+1.96^2/(4*D15^2)))/(1+1.96^2/D15))</f>
      </c>
      <c r="I15" s="11">
        <f>IF(A15="","",IFERROR((C15-AVERAGE($C$2:$C$501))/STDEV($C$2:$C$501),0))</f>
      </c>
      <c r="J15" s="11">
        <f>IF(OR(A15="",H15=""),"",IFERROR((H15-AVERAGE($H$2:$H$501))/STDEV($H$2:$H$501),0))</f>
      </c>
      <c r="K15">
        <f>IF(OR(A15="",H15=""),"",IF(I15&gt;=0,IF(J15&gt;=0,"明星","问号"),IF(J15&gt;=0,"金牛","瘦狗")))</f>
      </c>
      <c r="L15">
        <f>IF(K15="","",CHOOSE(MATCH(K15,{"明星","金牛","问号","瘦狗"},0),"加仓备货、保持价格","加流量：补关键词、开推广","优化：改主图、改标题、调价格","尽早下架，把资源让出来"))</f>
      </c>
      <c r="M15">
        <f>IF(A15="","",IF(AND(I15&gt;1,E15=0),"高曝光零销量",IF(AND(D15&gt;=30,E15=0),"有点击无转化","")))</f>
      </c>
    </row>
    <row r="16" spans="1:13" x14ac:dyDescent="0.25">
      <c r="A16" s="8" t="s">
        <v>52</v>
      </c>
      <c r="B16" s="8" t="s">
        <v>42</v>
      </c>
      <c r="C16" s="9">
        <v>39669</v>
      </c>
      <c r="D16" s="8">
        <v>187</v>
      </c>
      <c r="E16" s="8">
        <v>0</v>
      </c>
      <c r="F16" s="10">
        <f>IF(OR(A16="",C16=0),"",D16/C16)</f>
      </c>
      <c r="G16" s="10">
        <f>IF(OR(A16="",D16=0),"",E16/D16)</f>
      </c>
      <c r="H16" s="10">
        <f>IF(OR(A16="",D16=0),"",(G16+1.96^2/(2*D16)-1.96*SQRT(G16*(1-G16)/D16+1.96^2/(4*D16^2)))/(1+1.96^2/D16))</f>
      </c>
      <c r="I16" s="11">
        <f>IF(A16="","",IFERROR((C16-AVERAGE($C$2:$C$501))/STDEV($C$2:$C$501),0))</f>
      </c>
      <c r="J16" s="11">
        <f>IF(OR(A16="",H16=""),"",IFERROR((H16-AVERAGE($H$2:$H$501))/STDEV($H$2:$H$501),0))</f>
      </c>
      <c r="K16">
        <f>IF(OR(A16="",H16=""),"",IF(I16&gt;=0,IF(J16&gt;=0,"明星","问号"),IF(J16&gt;=0,"金牛","瘦狗")))</f>
      </c>
      <c r="L16">
        <f>IF(K16="","",CHOOSE(MATCH(K16,{"明星","金牛","问号","瘦狗"},0),"加仓备货、保持价格","加流量：补关键词、开推广","优化：改主图、改标题、调价格","尽早下架，把资源让出来"))</f>
      </c>
      <c r="M16">
        <f>IF(A16="","",IF(AND(I16&gt;1,E16=0),"高曝光零销量",IF(AND(D16&gt;=30,E16=0),"有点击无转化","")))</f>
      </c>
    </row>
    <row r="17" spans="1:13" x14ac:dyDescent="0.25">
      <c r="A17" s="8" t="s">
        <v>53</v>
      </c>
      <c r="B17" s="8" t="s">
        <v>34</v>
      </c>
      <c r="C17" s="9">
        <v>27522</v>
      </c>
      <c r="D17" s="8">
        <v>105</v>
      </c>
      <c r="E17" s="8">
        <v>0</v>
      </c>
      <c r="F17" s="10">
        <f>IF(OR(A17="",C17=0),"",D17/C17)</f>
      </c>
      <c r="G17" s="10">
        <f>IF(OR(A17="",D17=0),"",E17/D17)</f>
      </c>
      <c r="H17" s="10">
        <f>IF(OR(A17="",D17=0),"",(G17+1.96^2/(2*D17)-1.96*SQRT(G17*(1-G17)/D17+1.96^2/(4*D17^2)))/(1+1.96^2/D17))</f>
      </c>
      <c r="I17" s="11">
        <f>IF(A17="","",IFERROR((C17-AVERAGE($C$2:$C$501))/STDEV($C$2:$C$501),0))</f>
      </c>
      <c r="J17" s="11">
        <f>IF(OR(A17="",H17=""),"",IFERROR((H17-AVERAGE($H$2:$H$501))/STDEV($H$2:$H$501),0))</f>
      </c>
      <c r="K17">
        <f>IF(OR(A17="",H17=""),"",IF(I17&gt;=0,IF(J17&gt;=0,"明星","问号"),IF(J17&gt;=0,"金牛","瘦狗")))</f>
      </c>
      <c r="L17">
        <f>IF(K17="","",CHOOSE(MATCH(K17,{"明星","金牛","问号","瘦狗"},0),"加仓备货、保持价格","加流量：补关键词、开推广","优化：改主图、改标题、调价格","尽早下架，把资源让出来"))</f>
      </c>
      <c r="M17">
        <f>IF(A17="","",IF(AND(I17&gt;1,E17=0),"高曝光零销量",IF(AND(D17&gt;=30,E17=0),"有点击无转化","")))</f>
      </c>
    </row>
    <row r="18" spans="1:13" x14ac:dyDescent="0.25">
      <c r="A18" s="8" t="s">
        <v>54</v>
      </c>
      <c r="B18" s="8" t="s">
        <v>36</v>
      </c>
      <c r="C18" s="9">
        <v>25236</v>
      </c>
      <c r="D18" s="8">
        <v>394</v>
      </c>
      <c r="E18" s="8">
        <v>32</v>
      </c>
      <c r="F18" s="10">
        <f>IF(OR(A18="",C18=0),"",D18/C18)</f>
      </c>
      <c r="G18" s="10">
        <f>IF(OR(A18="",D18=0),"",E18/D18)</f>
      </c>
      <c r="H18" s="10">
        <f>IF(OR(A18="",D18=0),"",(G18+1.96^2/(2*D18)-1.96*SQRT(G18*(1-G18)/D18+1.96^2/(4*D18^2)))/(1+1.96^2/D18))</f>
      </c>
      <c r="I18" s="11">
        <f>IF(A18="","",IFERROR((C18-AVERAGE($C$2:$C$501))/STDEV($C$2:$C$501),0))</f>
      </c>
      <c r="J18" s="11">
        <f>IF(OR(A18="",H18=""),"",IFERROR((H18-AVERAGE($H$2:$H$501))/STDEV($H$2:$H$501),0))</f>
      </c>
      <c r="K18">
        <f>IF(OR(A18="",H18=""),"",IF(I18&gt;=0,IF(J18&gt;=0,"明星","问号"),IF(J18&gt;=0,"金牛","瘦狗")))</f>
      </c>
      <c r="L18">
        <f>IF(K18="","",CHOOSE(MATCH(K18,{"明星","金牛","问号","瘦狗"},0),"加仓备货、保持价格","加流量：补关键词、开推广","优化：改主图、改标题、调价格","尽早下架，把资源让出来"))</f>
      </c>
      <c r="M18">
        <f>IF(A18="","",IF(AND(I18&gt;1,E18=0),"高曝光零销量",IF(AND(D18&gt;=30,E18=0),"有点击无转化","")))</f>
      </c>
    </row>
    <row r="19" spans="1:13" x14ac:dyDescent="0.25">
      <c r="A19" s="8" t="s">
        <v>55</v>
      </c>
      <c r="B19" s="8" t="s">
        <v>38</v>
      </c>
      <c r="C19" s="9">
        <v>19996</v>
      </c>
      <c r="D19" s="8">
        <v>215</v>
      </c>
      <c r="E19" s="8">
        <v>26</v>
      </c>
      <c r="F19" s="10">
        <f>IF(OR(A19="",C19=0),"",D19/C19)</f>
      </c>
      <c r="G19" s="10">
        <f>IF(OR(A19="",D19=0),"",E19/D19)</f>
      </c>
      <c r="H19" s="10">
        <f>IF(OR(A19="",D19=0),"",(G19+1.96^2/(2*D19)-1.96*SQRT(G19*(1-G19)/D19+1.96^2/(4*D19^2)))/(1+1.96^2/D19))</f>
      </c>
      <c r="I19" s="11">
        <f>IF(A19="","",IFERROR((C19-AVERAGE($C$2:$C$501))/STDEV($C$2:$C$501),0))</f>
      </c>
      <c r="J19" s="11">
        <f>IF(OR(A19="",H19=""),"",IFERROR((H19-AVERAGE($H$2:$H$501))/STDEV($H$2:$H$501),0))</f>
      </c>
      <c r="K19">
        <f>IF(OR(A19="",H19=""),"",IF(I19&gt;=0,IF(J19&gt;=0,"明星","问号"),IF(J19&gt;=0,"金牛","瘦狗")))</f>
      </c>
      <c r="L19">
        <f>IF(K19="","",CHOOSE(MATCH(K19,{"明星","金牛","问号","瘦狗"},0),"加仓备货、保持价格","加流量：补关键词、开推广","优化：改主图、改标题、调价格","尽早下架，把资源让出来"))</f>
      </c>
      <c r="M19">
        <f>IF(A19="","",IF(AND(I19&gt;1,E19=0),"高曝光零销量",IF(AND(D19&gt;=30,E19=0),"有点击无转化","")))</f>
      </c>
    </row>
    <row r="20" spans="1:13" x14ac:dyDescent="0.25">
      <c r="A20" s="8" t="s">
        <v>56</v>
      </c>
      <c r="B20" s="8" t="s">
        <v>40</v>
      </c>
      <c r="C20" s="9">
        <v>50806</v>
      </c>
      <c r="D20" s="8">
        <v>560</v>
      </c>
      <c r="E20" s="8">
        <v>15</v>
      </c>
      <c r="F20" s="10">
        <f>IF(OR(A20="",C20=0),"",D20/C20)</f>
      </c>
      <c r="G20" s="10">
        <f>IF(OR(A20="",D20=0),"",E20/D20)</f>
      </c>
      <c r="H20" s="10">
        <f>IF(OR(A20="",D20=0),"",(G20+1.96^2/(2*D20)-1.96*SQRT(G20*(1-G20)/D20+1.96^2/(4*D20^2)))/(1+1.96^2/D20))</f>
      </c>
      <c r="I20" s="11">
        <f>IF(A20="","",IFERROR((C20-AVERAGE($C$2:$C$501))/STDEV($C$2:$C$501),0))</f>
      </c>
      <c r="J20" s="11">
        <f>IF(OR(A20="",H20=""),"",IFERROR((H20-AVERAGE($H$2:$H$501))/STDEV($H$2:$H$501),0))</f>
      </c>
      <c r="K20">
        <f>IF(OR(A20="",H20=""),"",IF(I20&gt;=0,IF(J20&gt;=0,"明星","问号"),IF(J20&gt;=0,"金牛","瘦狗")))</f>
      </c>
      <c r="L20">
        <f>IF(K20="","",CHOOSE(MATCH(K20,{"明星","金牛","问号","瘦狗"},0),"加仓备货、保持价格","加流量：补关键词、开推广","优化：改主图、改标题、调价格","尽早下架，把资源让出来"))</f>
      </c>
      <c r="M20">
        <f>IF(A20="","",IF(AND(I20&gt;1,E20=0),"高曝光零销量",IF(AND(D20&gt;=30,E20=0),"有点击无转化","")))</f>
      </c>
    </row>
    <row r="21" spans="1:13" x14ac:dyDescent="0.25">
      <c r="A21" s="8" t="s">
        <v>57</v>
      </c>
      <c r="B21" s="8" t="s">
        <v>42</v>
      </c>
      <c r="C21" s="9">
        <v>14702</v>
      </c>
      <c r="D21" s="8">
        <v>248</v>
      </c>
      <c r="E21" s="8">
        <v>0</v>
      </c>
      <c r="F21" s="10">
        <f>IF(OR(A21="",C21=0),"",D21/C21)</f>
      </c>
      <c r="G21" s="10">
        <f>IF(OR(A21="",D21=0),"",E21/D21)</f>
      </c>
      <c r="H21" s="10">
        <f>IF(OR(A21="",D21=0),"",(G21+1.96^2/(2*D21)-1.96*SQRT(G21*(1-G21)/D21+1.96^2/(4*D21^2)))/(1+1.96^2/D21))</f>
      </c>
      <c r="I21" s="11">
        <f>IF(A21="","",IFERROR((C21-AVERAGE($C$2:$C$501))/STDEV($C$2:$C$501),0))</f>
      </c>
      <c r="J21" s="11">
        <f>IF(OR(A21="",H21=""),"",IFERROR((H21-AVERAGE($H$2:$H$501))/STDEV($H$2:$H$501),0))</f>
      </c>
      <c r="K21">
        <f>IF(OR(A21="",H21=""),"",IF(I21&gt;=0,IF(J21&gt;=0,"明星","问号"),IF(J21&gt;=0,"金牛","瘦狗")))</f>
      </c>
      <c r="L21">
        <f>IF(K21="","",CHOOSE(MATCH(K21,{"明星","金牛","问号","瘦狗"},0),"加仓备货、保持价格","加流量：补关键词、开推广","优化：改主图、改标题、调价格","尽早下架，把资源让出来"))</f>
      </c>
      <c r="M21">
        <f>IF(A21="","",IF(AND(I21&gt;1,E21=0),"高曝光零销量",IF(AND(D21&gt;=30,E21=0),"有点击无转化","")))</f>
      </c>
    </row>
    <row r="22" spans="1:13" x14ac:dyDescent="0.25">
      <c r="A22" s="8" t="s">
        <v>58</v>
      </c>
      <c r="B22" s="8" t="s">
        <v>34</v>
      </c>
      <c r="C22" s="9">
        <v>16721</v>
      </c>
      <c r="D22" s="8">
        <v>290</v>
      </c>
      <c r="E22" s="8">
        <v>24</v>
      </c>
      <c r="F22" s="10">
        <f>IF(OR(A22="",C22=0),"",D22/C22)</f>
      </c>
      <c r="G22" s="10">
        <f>IF(OR(A22="",D22=0),"",E22/D22)</f>
      </c>
      <c r="H22" s="10">
        <f>IF(OR(A22="",D22=0),"",(G22+1.96^2/(2*D22)-1.96*SQRT(G22*(1-G22)/D22+1.96^2/(4*D22^2)))/(1+1.96^2/D22))</f>
      </c>
      <c r="I22" s="11">
        <f>IF(A22="","",IFERROR((C22-AVERAGE($C$2:$C$501))/STDEV($C$2:$C$501),0))</f>
      </c>
      <c r="J22" s="11">
        <f>IF(OR(A22="",H22=""),"",IFERROR((H22-AVERAGE($H$2:$H$501))/STDEV($H$2:$H$501),0))</f>
      </c>
      <c r="K22">
        <f>IF(OR(A22="",H22=""),"",IF(I22&gt;=0,IF(J22&gt;=0,"明星","问号"),IF(J22&gt;=0,"金牛","瘦狗")))</f>
      </c>
      <c r="L22">
        <f>IF(K22="","",CHOOSE(MATCH(K22,{"明星","金牛","问号","瘦狗"},0),"加仓备货、保持价格","加流量：补关键词、开推广","优化：改主图、改标题、调价格","尽早下架，把资源让出来"))</f>
      </c>
      <c r="M22">
        <f>IF(A22="","",IF(AND(I22&gt;1,E22=0),"高曝光零销量",IF(AND(D22&gt;=30,E22=0),"有点击无转化","")))</f>
      </c>
    </row>
    <row r="23" spans="1:13" x14ac:dyDescent="0.25">
      <c r="A23" s="8" t="s">
        <v>59</v>
      </c>
      <c r="B23" s="8" t="s">
        <v>36</v>
      </c>
      <c r="C23" s="9">
        <v>56111</v>
      </c>
      <c r="D23" s="8">
        <v>1078</v>
      </c>
      <c r="E23" s="8">
        <v>61</v>
      </c>
      <c r="F23" s="10">
        <f>IF(OR(A23="",C23=0),"",D23/C23)</f>
      </c>
      <c r="G23" s="10">
        <f>IF(OR(A23="",D23=0),"",E23/D23)</f>
      </c>
      <c r="H23" s="10">
        <f>IF(OR(A23="",D23=0),"",(G23+1.96^2/(2*D23)-1.96*SQRT(G23*(1-G23)/D23+1.96^2/(4*D23^2)))/(1+1.96^2/D23))</f>
      </c>
      <c r="I23" s="11">
        <f>IF(A23="","",IFERROR((C23-AVERAGE($C$2:$C$501))/STDEV($C$2:$C$501),0))</f>
      </c>
      <c r="J23" s="11">
        <f>IF(OR(A23="",H23=""),"",IFERROR((H23-AVERAGE($H$2:$H$501))/STDEV($H$2:$H$501),0))</f>
      </c>
      <c r="K23">
        <f>IF(OR(A23="",H23=""),"",IF(I23&gt;=0,IF(J23&gt;=0,"明星","问号"),IF(J23&gt;=0,"金牛","瘦狗")))</f>
      </c>
      <c r="L23">
        <f>IF(K23="","",CHOOSE(MATCH(K23,{"明星","金牛","问号","瘦狗"},0),"加仓备货、保持价格","加流量：补关键词、开推广","优化：改主图、改标题、调价格","尽早下架，把资源让出来"))</f>
      </c>
      <c r="M23">
        <f>IF(A23="","",IF(AND(I23&gt;1,E23=0),"高曝光零销量",IF(AND(D23&gt;=30,E23=0),"有点击无转化","")))</f>
      </c>
    </row>
    <row r="24" spans="1:13" x14ac:dyDescent="0.25">
      <c r="A24" s="8" t="s">
        <v>60</v>
      </c>
      <c r="B24" s="8" t="s">
        <v>38</v>
      </c>
      <c r="C24" s="9">
        <v>33773</v>
      </c>
      <c r="D24" s="8">
        <v>84</v>
      </c>
      <c r="E24" s="8">
        <v>0</v>
      </c>
      <c r="F24" s="10">
        <f>IF(OR(A24="",C24=0),"",D24/C24)</f>
      </c>
      <c r="G24" s="10">
        <f>IF(OR(A24="",D24=0),"",E24/D24)</f>
      </c>
      <c r="H24" s="10">
        <f>IF(OR(A24="",D24=0),"",(G24+1.96^2/(2*D24)-1.96*SQRT(G24*(1-G24)/D24+1.96^2/(4*D24^2)))/(1+1.96^2/D24))</f>
      </c>
      <c r="I24" s="11">
        <f>IF(A24="","",IFERROR((C24-AVERAGE($C$2:$C$501))/STDEV($C$2:$C$501),0))</f>
      </c>
      <c r="J24" s="11">
        <f>IF(OR(A24="",H24=""),"",IFERROR((H24-AVERAGE($H$2:$H$501))/STDEV($H$2:$H$501),0))</f>
      </c>
      <c r="K24">
        <f>IF(OR(A24="",H24=""),"",IF(I24&gt;=0,IF(J24&gt;=0,"明星","问号"),IF(J24&gt;=0,"金牛","瘦狗")))</f>
      </c>
      <c r="L24">
        <f>IF(K24="","",CHOOSE(MATCH(K24,{"明星","金牛","问号","瘦狗"},0),"加仓备货、保持价格","加流量：补关键词、开推广","优化：改主图、改标题、调价格","尽早下架，把资源让出来"))</f>
      </c>
      <c r="M24">
        <f>IF(A24="","",IF(AND(I24&gt;1,E24=0),"高曝光零销量",IF(AND(D24&gt;=30,E24=0),"有点击无转化","")))</f>
      </c>
    </row>
    <row r="25" spans="1:13" x14ac:dyDescent="0.25">
      <c r="A25" s="8" t="s">
        <v>61</v>
      </c>
      <c r="B25" s="8" t="s">
        <v>40</v>
      </c>
      <c r="C25" s="9">
        <v>21949</v>
      </c>
      <c r="D25" s="8">
        <v>138</v>
      </c>
      <c r="E25" s="8">
        <v>8</v>
      </c>
      <c r="F25" s="10">
        <f>IF(OR(A25="",C25=0),"",D25/C25)</f>
      </c>
      <c r="G25" s="10">
        <f>IF(OR(A25="",D25=0),"",E25/D25)</f>
      </c>
      <c r="H25" s="10">
        <f>IF(OR(A25="",D25=0),"",(G25+1.96^2/(2*D25)-1.96*SQRT(G25*(1-G25)/D25+1.96^2/(4*D25^2)))/(1+1.96^2/D25))</f>
      </c>
      <c r="I25" s="11">
        <f>IF(A25="","",IFERROR((C25-AVERAGE($C$2:$C$501))/STDEV($C$2:$C$501),0))</f>
      </c>
      <c r="J25" s="11">
        <f>IF(OR(A25="",H25=""),"",IFERROR((H25-AVERAGE($H$2:$H$501))/STDEV($H$2:$H$501),0))</f>
      </c>
      <c r="K25">
        <f>IF(OR(A25="",H25=""),"",IF(I25&gt;=0,IF(J25&gt;=0,"明星","问号"),IF(J25&gt;=0,"金牛","瘦狗")))</f>
      </c>
      <c r="L25">
        <f>IF(K25="","",CHOOSE(MATCH(K25,{"明星","金牛","问号","瘦狗"},0),"加仓备货、保持价格","加流量：补关键词、开推广","优化：改主图、改标题、调价格","尽早下架，把资源让出来"))</f>
      </c>
      <c r="M25">
        <f>IF(A25="","",IF(AND(I25&gt;1,E25=0),"高曝光零销量",IF(AND(D25&gt;=30,E25=0),"有点击无转化","")))</f>
      </c>
    </row>
    <row r="26" spans="1:13" x14ac:dyDescent="0.25">
      <c r="A26" s="8" t="s">
        <v>62</v>
      </c>
      <c r="B26" s="8" t="s">
        <v>42</v>
      </c>
      <c r="C26" s="9">
        <v>44734</v>
      </c>
      <c r="D26" s="8">
        <v>328</v>
      </c>
      <c r="E26" s="8">
        <v>2</v>
      </c>
      <c r="F26" s="10">
        <f>IF(OR(A26="",C26=0),"",D26/C26)</f>
      </c>
      <c r="G26" s="10">
        <f>IF(OR(A26="",D26=0),"",E26/D26)</f>
      </c>
      <c r="H26" s="10">
        <f>IF(OR(A26="",D26=0),"",(G26+1.96^2/(2*D26)-1.96*SQRT(G26*(1-G26)/D26+1.96^2/(4*D26^2)))/(1+1.96^2/D26))</f>
      </c>
      <c r="I26" s="11">
        <f>IF(A26="","",IFERROR((C26-AVERAGE($C$2:$C$501))/STDEV($C$2:$C$501),0))</f>
      </c>
      <c r="J26" s="11">
        <f>IF(OR(A26="",H26=""),"",IFERROR((H26-AVERAGE($H$2:$H$501))/STDEV($H$2:$H$501),0))</f>
      </c>
      <c r="K26">
        <f>IF(OR(A26="",H26=""),"",IF(I26&gt;=0,IF(J26&gt;=0,"明星","问号"),IF(J26&gt;=0,"金牛","瘦狗")))</f>
      </c>
      <c r="L26">
        <f>IF(K26="","",CHOOSE(MATCH(K26,{"明星","金牛","问号","瘦狗"},0),"加仓备货、保持价格","加流量：补关键词、开推广","优化：改主图、改标题、调价格","尽早下架，把资源让出来"))</f>
      </c>
      <c r="M26">
        <f>IF(A26="","",IF(AND(I26&gt;1,E26=0),"高曝光零销量",IF(AND(D26&gt;=30,E26=0),"有点击无转化","")))</f>
      </c>
    </row>
    <row r="27" spans="1:13" x14ac:dyDescent="0.25">
      <c r="A27" s="8" t="s">
        <v>63</v>
      </c>
      <c r="B27" s="8" t="s">
        <v>34</v>
      </c>
      <c r="C27" s="9">
        <v>22087</v>
      </c>
      <c r="D27" s="8">
        <v>303</v>
      </c>
      <c r="E27" s="8">
        <v>4</v>
      </c>
      <c r="F27" s="10">
        <f>IF(OR(A27="",C27=0),"",D27/C27)</f>
      </c>
      <c r="G27" s="10">
        <f>IF(OR(A27="",D27=0),"",E27/D27)</f>
      </c>
      <c r="H27" s="10">
        <f>IF(OR(A27="",D27=0),"",(G27+1.96^2/(2*D27)-1.96*SQRT(G27*(1-G27)/D27+1.96^2/(4*D27^2)))/(1+1.96^2/D27))</f>
      </c>
      <c r="I27" s="11">
        <f>IF(A27="","",IFERROR((C27-AVERAGE($C$2:$C$501))/STDEV($C$2:$C$501),0))</f>
      </c>
      <c r="J27" s="11">
        <f>IF(OR(A27="",H27=""),"",IFERROR((H27-AVERAGE($H$2:$H$501))/STDEV($H$2:$H$501),0))</f>
      </c>
      <c r="K27">
        <f>IF(OR(A27="",H27=""),"",IF(I27&gt;=0,IF(J27&gt;=0,"明星","问号"),IF(J27&gt;=0,"金牛","瘦狗")))</f>
      </c>
      <c r="L27">
        <f>IF(K27="","",CHOOSE(MATCH(K27,{"明星","金牛","问号","瘦狗"},0),"加仓备货、保持价格","加流量：补关键词、开推广","优化：改主图、改标题、调价格","尽早下架，把资源让出来"))</f>
      </c>
      <c r="M27">
        <f>IF(A27="","",IF(AND(I27&gt;1,E27=0),"高曝光零销量",IF(AND(D27&gt;=30,E27=0),"有点击无转化","")))</f>
      </c>
    </row>
    <row r="28" spans="1:13" x14ac:dyDescent="0.25">
      <c r="A28" s="8" t="s">
        <v>64</v>
      </c>
      <c r="B28" s="8" t="s">
        <v>36</v>
      </c>
      <c r="C28" s="9">
        <v>59934</v>
      </c>
      <c r="D28" s="8">
        <v>667</v>
      </c>
      <c r="E28" s="8">
        <v>80</v>
      </c>
      <c r="F28" s="10">
        <f>IF(OR(A28="",C28=0),"",D28/C28)</f>
      </c>
      <c r="G28" s="10">
        <f>IF(OR(A28="",D28=0),"",E28/D28)</f>
      </c>
      <c r="H28" s="10">
        <f>IF(OR(A28="",D28=0),"",(G28+1.96^2/(2*D28)-1.96*SQRT(G28*(1-G28)/D28+1.96^2/(4*D28^2)))/(1+1.96^2/D28))</f>
      </c>
      <c r="I28" s="11">
        <f>IF(A28="","",IFERROR((C28-AVERAGE($C$2:$C$501))/STDEV($C$2:$C$501),0))</f>
      </c>
      <c r="J28" s="11">
        <f>IF(OR(A28="",H28=""),"",IFERROR((H28-AVERAGE($H$2:$H$501))/STDEV($H$2:$H$501),0))</f>
      </c>
      <c r="K28">
        <f>IF(OR(A28="",H28=""),"",IF(I28&gt;=0,IF(J28&gt;=0,"明星","问号"),IF(J28&gt;=0,"金牛","瘦狗")))</f>
      </c>
      <c r="L28">
        <f>IF(K28="","",CHOOSE(MATCH(K28,{"明星","金牛","问号","瘦狗"},0),"加仓备货、保持价格","加流量：补关键词、开推广","优化：改主图、改标题、调价格","尽早下架，把资源让出来"))</f>
      </c>
      <c r="M28">
        <f>IF(A28="","",IF(AND(I28&gt;1,E28=0),"高曝光零销量",IF(AND(D28&gt;=30,E28=0),"有点击无转化","")))</f>
      </c>
    </row>
    <row r="29" spans="1:13" x14ac:dyDescent="0.25">
      <c r="A29" s="8" t="s">
        <v>65</v>
      </c>
      <c r="B29" s="8" t="s">
        <v>38</v>
      </c>
      <c r="C29" s="9">
        <v>28645</v>
      </c>
      <c r="D29" s="8">
        <v>129</v>
      </c>
      <c r="E29" s="8">
        <v>10</v>
      </c>
      <c r="F29" s="10">
        <f>IF(OR(A29="",C29=0),"",D29/C29)</f>
      </c>
      <c r="G29" s="10">
        <f>IF(OR(A29="",D29=0),"",E29/D29)</f>
      </c>
      <c r="H29" s="10">
        <f>IF(OR(A29="",D29=0),"",(G29+1.96^2/(2*D29)-1.96*SQRT(G29*(1-G29)/D29+1.96^2/(4*D29^2)))/(1+1.96^2/D29))</f>
      </c>
      <c r="I29" s="11">
        <f>IF(A29="","",IFERROR((C29-AVERAGE($C$2:$C$501))/STDEV($C$2:$C$501),0))</f>
      </c>
      <c r="J29" s="11">
        <f>IF(OR(A29="",H29=""),"",IFERROR((H29-AVERAGE($H$2:$H$501))/STDEV($H$2:$H$501),0))</f>
      </c>
      <c r="K29">
        <f>IF(OR(A29="",H29=""),"",IF(I29&gt;=0,IF(J29&gt;=0,"明星","问号"),IF(J29&gt;=0,"金牛","瘦狗")))</f>
      </c>
      <c r="L29">
        <f>IF(K29="","",CHOOSE(MATCH(K29,{"明星","金牛","问号","瘦狗"},0),"加仓备货、保持价格","加流量：补关键词、开推广","优化：改主图、改标题、调价格","尽早下架，把资源让出来"))</f>
      </c>
      <c r="M29">
        <f>IF(A29="","",IF(AND(I29&gt;1,E29=0),"高曝光零销量",IF(AND(D29&gt;=30,E29=0),"有点击无转化","")))</f>
      </c>
    </row>
    <row r="30" spans="1:13" x14ac:dyDescent="0.25">
      <c r="A30" s="8" t="s">
        <v>66</v>
      </c>
      <c r="B30" s="8" t="s">
        <v>40</v>
      </c>
      <c r="C30" s="9">
        <v>16368</v>
      </c>
      <c r="D30" s="8">
        <v>41</v>
      </c>
      <c r="E30" s="8">
        <v>0</v>
      </c>
      <c r="F30" s="10">
        <f>IF(OR(A30="",C30=0),"",D30/C30)</f>
      </c>
      <c r="G30" s="10">
        <f>IF(OR(A30="",D30=0),"",E30/D30)</f>
      </c>
      <c r="H30" s="10">
        <f>IF(OR(A30="",D30=0),"",(G30+1.96^2/(2*D30)-1.96*SQRT(G30*(1-G30)/D30+1.96^2/(4*D30^2)))/(1+1.96^2/D30))</f>
      </c>
      <c r="I30" s="11">
        <f>IF(A30="","",IFERROR((C30-AVERAGE($C$2:$C$501))/STDEV($C$2:$C$501),0))</f>
      </c>
      <c r="J30" s="11">
        <f>IF(OR(A30="",H30=""),"",IFERROR((H30-AVERAGE($H$2:$H$501))/STDEV($H$2:$H$501),0))</f>
      </c>
      <c r="K30">
        <f>IF(OR(A30="",H30=""),"",IF(I30&gt;=0,IF(J30&gt;=0,"明星","问号"),IF(J30&gt;=0,"金牛","瘦狗")))</f>
      </c>
      <c r="L30">
        <f>IF(K30="","",CHOOSE(MATCH(K30,{"明星","金牛","问号","瘦狗"},0),"加仓备货、保持价格","加流量：补关键词、开推广","优化：改主图、改标题、调价格","尽早下架，把资源让出来"))</f>
      </c>
      <c r="M30">
        <f>IF(A30="","",IF(AND(I30&gt;1,E30=0),"高曝光零销量",IF(AND(D30&gt;=30,E30=0),"有点击无转化","")))</f>
      </c>
    </row>
    <row r="31" spans="1:13" x14ac:dyDescent="0.25">
      <c r="A31" s="8" t="s">
        <v>67</v>
      </c>
      <c r="B31" s="8" t="s">
        <v>42</v>
      </c>
      <c r="C31" s="9">
        <v>42924</v>
      </c>
      <c r="D31" s="8">
        <v>685</v>
      </c>
      <c r="E31" s="8">
        <v>51</v>
      </c>
      <c r="F31" s="10">
        <f>IF(OR(A31="",C31=0),"",D31/C31)</f>
      </c>
      <c r="G31" s="10">
        <f>IF(OR(A31="",D31=0),"",E31/D31)</f>
      </c>
      <c r="H31" s="10">
        <f>IF(OR(A31="",D31=0),"",(G31+1.96^2/(2*D31)-1.96*SQRT(G31*(1-G31)/D31+1.96^2/(4*D31^2)))/(1+1.96^2/D31))</f>
      </c>
      <c r="I31" s="11">
        <f>IF(A31="","",IFERROR((C31-AVERAGE($C$2:$C$501))/STDEV($C$2:$C$501),0))</f>
      </c>
      <c r="J31" s="11">
        <f>IF(OR(A31="",H31=""),"",IFERROR((H31-AVERAGE($H$2:$H$501))/STDEV($H$2:$H$501),0))</f>
      </c>
      <c r="K31">
        <f>IF(OR(A31="",H31=""),"",IF(I31&gt;=0,IF(J31&gt;=0,"明星","问号"),IF(J31&gt;=0,"金牛","瘦狗")))</f>
      </c>
      <c r="L31">
        <f>IF(K31="","",CHOOSE(MATCH(K31,{"明星","金牛","问号","瘦狗"},0),"加仓备货、保持价格","加流量：补关键词、开推广","优化：改主图、改标题、调价格","尽早下架，把资源让出来"))</f>
      </c>
      <c r="M31">
        <f>IF(A31="","",IF(AND(I31&gt;1,E31=0),"高曝光零销量",IF(AND(D31&gt;=30,E31=0),"有点击无转化","")))</f>
      </c>
    </row>
    <row r="32" spans="1:13" x14ac:dyDescent="0.25">
      <c r="A32" s="8" t="s">
        <v>68</v>
      </c>
      <c r="B32" s="8" t="s">
        <v>34</v>
      </c>
      <c r="C32" s="9">
        <v>14290</v>
      </c>
      <c r="D32" s="8">
        <v>266</v>
      </c>
      <c r="E32" s="8">
        <v>0</v>
      </c>
      <c r="F32" s="10">
        <f>IF(OR(A32="",C32=0),"",D32/C32)</f>
      </c>
      <c r="G32" s="10">
        <f>IF(OR(A32="",D32=0),"",E32/D32)</f>
      </c>
      <c r="H32" s="10">
        <f>IF(OR(A32="",D32=0),"",(G32+1.96^2/(2*D32)-1.96*SQRT(G32*(1-G32)/D32+1.96^2/(4*D32^2)))/(1+1.96^2/D32))</f>
      </c>
      <c r="I32" s="11">
        <f>IF(A32="","",IFERROR((C32-AVERAGE($C$2:$C$501))/STDEV($C$2:$C$501),0))</f>
      </c>
      <c r="J32" s="11">
        <f>IF(OR(A32="",H32=""),"",IFERROR((H32-AVERAGE($H$2:$H$501))/STDEV($H$2:$H$501),0))</f>
      </c>
      <c r="K32">
        <f>IF(OR(A32="",H32=""),"",IF(I32&gt;=0,IF(J32&gt;=0,"明星","问号"),IF(J32&gt;=0,"金牛","瘦狗")))</f>
      </c>
      <c r="L32">
        <f>IF(K32="","",CHOOSE(MATCH(K32,{"明星","金牛","问号","瘦狗"},0),"加仓备货、保持价格","加流量：补关键词、开推广","优化：改主图、改标题、调价格","尽早下架，把资源让出来"))</f>
      </c>
      <c r="M32">
        <f>IF(A32="","",IF(AND(I32&gt;1,E32=0),"高曝光零销量",IF(AND(D32&gt;=30,E32=0),"有点击无转化","")))</f>
      </c>
    </row>
    <row r="33" spans="1:13" x14ac:dyDescent="0.25">
      <c r="A33" s="8" t="s">
        <v>69</v>
      </c>
      <c r="B33" s="8" t="s">
        <v>36</v>
      </c>
      <c r="C33" s="9">
        <v>2744</v>
      </c>
      <c r="D33" s="8">
        <v>10</v>
      </c>
      <c r="E33" s="8">
        <v>0</v>
      </c>
      <c r="F33" s="10">
        <f>IF(OR(A33="",C33=0),"",D33/C33)</f>
      </c>
      <c r="G33" s="10">
        <f>IF(OR(A33="",D33=0),"",E33/D33)</f>
      </c>
      <c r="H33" s="10">
        <f>IF(OR(A33="",D33=0),"",(G33+1.96^2/(2*D33)-1.96*SQRT(G33*(1-G33)/D33+1.96^2/(4*D33^2)))/(1+1.96^2/D33))</f>
      </c>
      <c r="I33" s="11">
        <f>IF(A33="","",IFERROR((C33-AVERAGE($C$2:$C$501))/STDEV($C$2:$C$501),0))</f>
      </c>
      <c r="J33" s="11">
        <f>IF(OR(A33="",H33=""),"",IFERROR((H33-AVERAGE($H$2:$H$501))/STDEV($H$2:$H$501),0))</f>
      </c>
      <c r="K33">
        <f>IF(OR(A33="",H33=""),"",IF(I33&gt;=0,IF(J33&gt;=0,"明星","问号"),IF(J33&gt;=0,"金牛","瘦狗")))</f>
      </c>
      <c r="L33">
        <f>IF(K33="","",CHOOSE(MATCH(K33,{"明星","金牛","问号","瘦狗"},0),"加仓备货、保持价格","加流量：补关键词、开推广","优化：改主图、改标题、调价格","尽早下架，把资源让出来"))</f>
      </c>
      <c r="M33">
        <f>IF(A33="","",IF(AND(I33&gt;1,E33=0),"高曝光零销量",IF(AND(D33&gt;=30,E33=0),"有点击无转化","")))</f>
      </c>
    </row>
    <row r="34" spans="1:13" x14ac:dyDescent="0.25">
      <c r="A34" s="8" t="s">
        <v>70</v>
      </c>
      <c r="B34" s="8" t="s">
        <v>38</v>
      </c>
      <c r="C34" s="9">
        <v>32726</v>
      </c>
      <c r="D34" s="8">
        <v>609</v>
      </c>
      <c r="E34" s="8">
        <v>10</v>
      </c>
      <c r="F34" s="10">
        <f>IF(OR(A34="",C34=0),"",D34/C34)</f>
      </c>
      <c r="G34" s="10">
        <f>IF(OR(A34="",D34=0),"",E34/D34)</f>
      </c>
      <c r="H34" s="10">
        <f>IF(OR(A34="",D34=0),"",(G34+1.96^2/(2*D34)-1.96*SQRT(G34*(1-G34)/D34+1.96^2/(4*D34^2)))/(1+1.96^2/D34))</f>
      </c>
      <c r="I34" s="11">
        <f>IF(A34="","",IFERROR((C34-AVERAGE($C$2:$C$501))/STDEV($C$2:$C$501),0))</f>
      </c>
      <c r="J34" s="11">
        <f>IF(OR(A34="",H34=""),"",IFERROR((H34-AVERAGE($H$2:$H$501))/STDEV($H$2:$H$501),0))</f>
      </c>
      <c r="K34">
        <f>IF(OR(A34="",H34=""),"",IF(I34&gt;=0,IF(J34&gt;=0,"明星","问号"),IF(J34&gt;=0,"金牛","瘦狗")))</f>
      </c>
      <c r="L34">
        <f>IF(K34="","",CHOOSE(MATCH(K34,{"明星","金牛","问号","瘦狗"},0),"加仓备货、保持价格","加流量：补关键词、开推广","优化：改主图、改标题、调价格","尽早下架，把资源让出来"))</f>
      </c>
      <c r="M34">
        <f>IF(A34="","",IF(AND(I34&gt;1,E34=0),"高曝光零销量",IF(AND(D34&gt;=30,E34=0),"有点击无转化","")))</f>
      </c>
    </row>
    <row r="35" spans="1:13" x14ac:dyDescent="0.25">
      <c r="A35" s="8" t="s">
        <v>71</v>
      </c>
      <c r="B35" s="8" t="s">
        <v>40</v>
      </c>
      <c r="C35" s="9">
        <v>30141</v>
      </c>
      <c r="D35" s="8">
        <v>92</v>
      </c>
      <c r="E35" s="8">
        <v>0</v>
      </c>
      <c r="F35" s="10">
        <f>IF(OR(A35="",C35=0),"",D35/C35)</f>
      </c>
      <c r="G35" s="10">
        <f>IF(OR(A35="",D35=0),"",E35/D35)</f>
      </c>
      <c r="H35" s="10">
        <f>IF(OR(A35="",D35=0),"",(G35+1.96^2/(2*D35)-1.96*SQRT(G35*(1-G35)/D35+1.96^2/(4*D35^2)))/(1+1.96^2/D35))</f>
      </c>
      <c r="I35" s="11">
        <f>IF(A35="","",IFERROR((C35-AVERAGE($C$2:$C$501))/STDEV($C$2:$C$501),0))</f>
      </c>
      <c r="J35" s="11">
        <f>IF(OR(A35="",H35=""),"",IFERROR((H35-AVERAGE($H$2:$H$501))/STDEV($H$2:$H$501),0))</f>
      </c>
      <c r="K35">
        <f>IF(OR(A35="",H35=""),"",IF(I35&gt;=0,IF(J35&gt;=0,"明星","问号"),IF(J35&gt;=0,"金牛","瘦狗")))</f>
      </c>
      <c r="L35">
        <f>IF(K35="","",CHOOSE(MATCH(K35,{"明星","金牛","问号","瘦狗"},0),"加仓备货、保持价格","加流量：补关键词、开推广","优化：改主图、改标题、调价格","尽早下架，把资源让出来"))</f>
      </c>
      <c r="M35">
        <f>IF(A35="","",IF(AND(I35&gt;1,E35=0),"高曝光零销量",IF(AND(D35&gt;=30,E35=0),"有点击无转化","")))</f>
      </c>
    </row>
    <row r="36" spans="1:13" x14ac:dyDescent="0.25">
      <c r="A36" s="8" t="s">
        <v>72</v>
      </c>
      <c r="B36" s="8" t="s">
        <v>42</v>
      </c>
      <c r="C36" s="9">
        <v>29799</v>
      </c>
      <c r="D36" s="8">
        <v>98</v>
      </c>
      <c r="E36" s="8">
        <v>2</v>
      </c>
      <c r="F36" s="10">
        <f>IF(OR(A36="",C36=0),"",D36/C36)</f>
      </c>
      <c r="G36" s="10">
        <f>IF(OR(A36="",D36=0),"",E36/D36)</f>
      </c>
      <c r="H36" s="10">
        <f>IF(OR(A36="",D36=0),"",(G36+1.96^2/(2*D36)-1.96*SQRT(G36*(1-G36)/D36+1.96^2/(4*D36^2)))/(1+1.96^2/D36))</f>
      </c>
      <c r="I36" s="11">
        <f>IF(A36="","",IFERROR((C36-AVERAGE($C$2:$C$501))/STDEV($C$2:$C$501),0))</f>
      </c>
      <c r="J36" s="11">
        <f>IF(OR(A36="",H36=""),"",IFERROR((H36-AVERAGE($H$2:$H$501))/STDEV($H$2:$H$501),0))</f>
      </c>
      <c r="K36">
        <f>IF(OR(A36="",H36=""),"",IF(I36&gt;=0,IF(J36&gt;=0,"明星","问号"),IF(J36&gt;=0,"金牛","瘦狗")))</f>
      </c>
      <c r="L36">
        <f>IF(K36="","",CHOOSE(MATCH(K36,{"明星","金牛","问号","瘦狗"},0),"加仓备货、保持价格","加流量：补关键词、开推广","优化：改主图、改标题、调价格","尽早下架，把资源让出来"))</f>
      </c>
      <c r="M36">
        <f>IF(A36="","",IF(AND(I36&gt;1,E36=0),"高曝光零销量",IF(AND(D36&gt;=30,E36=0),"有点击无转化","")))</f>
      </c>
    </row>
    <row r="37" spans="1:13" x14ac:dyDescent="0.25">
      <c r="A37" s="8" t="s">
        <v>73</v>
      </c>
      <c r="B37" s="8" t="s">
        <v>34</v>
      </c>
      <c r="C37" s="9">
        <v>18263</v>
      </c>
      <c r="D37" s="8">
        <v>325</v>
      </c>
      <c r="E37" s="8">
        <v>39</v>
      </c>
      <c r="F37" s="10">
        <f>IF(OR(A37="",C37=0),"",D37/C37)</f>
      </c>
      <c r="G37" s="10">
        <f>IF(OR(A37="",D37=0),"",E37/D37)</f>
      </c>
      <c r="H37" s="10">
        <f>IF(OR(A37="",D37=0),"",(G37+1.96^2/(2*D37)-1.96*SQRT(G37*(1-G37)/D37+1.96^2/(4*D37^2)))/(1+1.96^2/D37))</f>
      </c>
      <c r="I37" s="11">
        <f>IF(A37="","",IFERROR((C37-AVERAGE($C$2:$C$501))/STDEV($C$2:$C$501),0))</f>
      </c>
      <c r="J37" s="11">
        <f>IF(OR(A37="",H37=""),"",IFERROR((H37-AVERAGE($H$2:$H$501))/STDEV($H$2:$H$501),0))</f>
      </c>
      <c r="K37">
        <f>IF(OR(A37="",H37=""),"",IF(I37&gt;=0,IF(J37&gt;=0,"明星","问号"),IF(J37&gt;=0,"金牛","瘦狗")))</f>
      </c>
      <c r="L37">
        <f>IF(K37="","",CHOOSE(MATCH(K37,{"明星","金牛","问号","瘦狗"},0),"加仓备货、保持价格","加流量：补关键词、开推广","优化：改主图、改标题、调价格","尽早下架，把资源让出来"))</f>
      </c>
      <c r="M37">
        <f>IF(A37="","",IF(AND(I37&gt;1,E37=0),"高曝光零销量",IF(AND(D37&gt;=30,E37=0),"有点击无转化","")))</f>
      </c>
    </row>
    <row r="38" spans="1:13" x14ac:dyDescent="0.25">
      <c r="A38" s="8" t="s">
        <v>74</v>
      </c>
      <c r="B38" s="8" t="s">
        <v>36</v>
      </c>
      <c r="C38" s="9">
        <v>10375</v>
      </c>
      <c r="D38" s="8">
        <v>21</v>
      </c>
      <c r="E38" s="8">
        <v>0</v>
      </c>
      <c r="F38" s="10">
        <f>IF(OR(A38="",C38=0),"",D38/C38)</f>
      </c>
      <c r="G38" s="10">
        <f>IF(OR(A38="",D38=0),"",E38/D38)</f>
      </c>
      <c r="H38" s="10">
        <f>IF(OR(A38="",D38=0),"",(G38+1.96^2/(2*D38)-1.96*SQRT(G38*(1-G38)/D38+1.96^2/(4*D38^2)))/(1+1.96^2/D38))</f>
      </c>
      <c r="I38" s="11">
        <f>IF(A38="","",IFERROR((C38-AVERAGE($C$2:$C$501))/STDEV($C$2:$C$501),0))</f>
      </c>
      <c r="J38" s="11">
        <f>IF(OR(A38="",H38=""),"",IFERROR((H38-AVERAGE($H$2:$H$501))/STDEV($H$2:$H$501),0))</f>
      </c>
      <c r="K38">
        <f>IF(OR(A38="",H38=""),"",IF(I38&gt;=0,IF(J38&gt;=0,"明星","问号"),IF(J38&gt;=0,"金牛","瘦狗")))</f>
      </c>
      <c r="L38">
        <f>IF(K38="","",CHOOSE(MATCH(K38,{"明星","金牛","问号","瘦狗"},0),"加仓备货、保持价格","加流量：补关键词、开推广","优化：改主图、改标题、调价格","尽早下架，把资源让出来"))</f>
      </c>
      <c r="M38">
        <f>IF(A38="","",IF(AND(I38&gt;1,E38=0),"高曝光零销量",IF(AND(D38&gt;=30,E38=0),"有点击无转化","")))</f>
      </c>
    </row>
    <row r="39" spans="1:13" x14ac:dyDescent="0.25">
      <c r="A39" s="8" t="s">
        <v>75</v>
      </c>
      <c r="B39" s="8" t="s">
        <v>38</v>
      </c>
      <c r="C39" s="9">
        <v>24703</v>
      </c>
      <c r="D39" s="8">
        <v>103</v>
      </c>
      <c r="E39" s="8">
        <v>4</v>
      </c>
      <c r="F39" s="10">
        <f>IF(OR(A39="",C39=0),"",D39/C39)</f>
      </c>
      <c r="G39" s="10">
        <f>IF(OR(A39="",D39=0),"",E39/D39)</f>
      </c>
      <c r="H39" s="10">
        <f>IF(OR(A39="",D39=0),"",(G39+1.96^2/(2*D39)-1.96*SQRT(G39*(1-G39)/D39+1.96^2/(4*D39^2)))/(1+1.96^2/D39))</f>
      </c>
      <c r="I39" s="11">
        <f>IF(A39="","",IFERROR((C39-AVERAGE($C$2:$C$501))/STDEV($C$2:$C$501),0))</f>
      </c>
      <c r="J39" s="11">
        <f>IF(OR(A39="",H39=""),"",IFERROR((H39-AVERAGE($H$2:$H$501))/STDEV($H$2:$H$501),0))</f>
      </c>
      <c r="K39">
        <f>IF(OR(A39="",H39=""),"",IF(I39&gt;=0,IF(J39&gt;=0,"明星","问号"),IF(J39&gt;=0,"金牛","瘦狗")))</f>
      </c>
      <c r="L39">
        <f>IF(K39="","",CHOOSE(MATCH(K39,{"明星","金牛","问号","瘦狗"},0),"加仓备货、保持价格","加流量：补关键词、开推广","优化：改主图、改标题、调价格","尽早下架，把资源让出来"))</f>
      </c>
      <c r="M39">
        <f>IF(A39="","",IF(AND(I39&gt;1,E39=0),"高曝光零销量",IF(AND(D39&gt;=30,E39=0),"有点击无转化","")))</f>
      </c>
    </row>
    <row r="40" spans="1:13" x14ac:dyDescent="0.25">
      <c r="A40" s="8" t="s">
        <v>76</v>
      </c>
      <c r="B40" s="8" t="s">
        <v>40</v>
      </c>
      <c r="C40" s="9">
        <v>1007</v>
      </c>
      <c r="D40" s="8">
        <v>17</v>
      </c>
      <c r="E40" s="8">
        <v>1</v>
      </c>
      <c r="F40" s="10">
        <f>IF(OR(A40="",C40=0),"",D40/C40)</f>
      </c>
      <c r="G40" s="10">
        <f>IF(OR(A40="",D40=0),"",E40/D40)</f>
      </c>
      <c r="H40" s="10">
        <f>IF(OR(A40="",D40=0),"",(G40+1.96^2/(2*D40)-1.96*SQRT(G40*(1-G40)/D40+1.96^2/(4*D40^2)))/(1+1.96^2/D40))</f>
      </c>
      <c r="I40" s="11">
        <f>IF(A40="","",IFERROR((C40-AVERAGE($C$2:$C$501))/STDEV($C$2:$C$501),0))</f>
      </c>
      <c r="J40" s="11">
        <f>IF(OR(A40="",H40=""),"",IFERROR((H40-AVERAGE($H$2:$H$501))/STDEV($H$2:$H$501),0))</f>
      </c>
      <c r="K40">
        <f>IF(OR(A40="",H40=""),"",IF(I40&gt;=0,IF(J40&gt;=0,"明星","问号"),IF(J40&gt;=0,"金牛","瘦狗")))</f>
      </c>
      <c r="L40">
        <f>IF(K40="","",CHOOSE(MATCH(K40,{"明星","金牛","问号","瘦狗"},0),"加仓备货、保持价格","加流量：补关键词、开推广","优化：改主图、改标题、调价格","尽早下架，把资源让出来"))</f>
      </c>
      <c r="M40">
        <f>IF(A40="","",IF(AND(I40&gt;1,E40=0),"高曝光零销量",IF(AND(D40&gt;=30,E40=0),"有点击无转化","")))</f>
      </c>
    </row>
    <row r="41" spans="1:13" x14ac:dyDescent="0.25">
      <c r="A41" s="8" t="s">
        <v>77</v>
      </c>
      <c r="B41" s="8" t="s">
        <v>42</v>
      </c>
      <c r="C41" s="9">
        <v>20767</v>
      </c>
      <c r="D41" s="8">
        <v>428</v>
      </c>
      <c r="E41" s="8">
        <v>24</v>
      </c>
      <c r="F41" s="10">
        <f>IF(OR(A41="",C41=0),"",D41/C41)</f>
      </c>
      <c r="G41" s="10">
        <f>IF(OR(A41="",D41=0),"",E41/D41)</f>
      </c>
      <c r="H41" s="10">
        <f>IF(OR(A41="",D41=0),"",(G41+1.96^2/(2*D41)-1.96*SQRT(G41*(1-G41)/D41+1.96^2/(4*D41^2)))/(1+1.96^2/D41))</f>
      </c>
      <c r="I41" s="11">
        <f>IF(A41="","",IFERROR((C41-AVERAGE($C$2:$C$501))/STDEV($C$2:$C$501),0))</f>
      </c>
      <c r="J41" s="11">
        <f>IF(OR(A41="",H41=""),"",IFERROR((H41-AVERAGE($H$2:$H$501))/STDEV($H$2:$H$501),0))</f>
      </c>
      <c r="K41">
        <f>IF(OR(A41="",H41=""),"",IF(I41&gt;=0,IF(J41&gt;=0,"明星","问号"),IF(J41&gt;=0,"金牛","瘦狗")))</f>
      </c>
      <c r="L41">
        <f>IF(K41="","",CHOOSE(MATCH(K41,{"明星","金牛","问号","瘦狗"},0),"加仓备货、保持价格","加流量：补关键词、开推广","优化：改主图、改标题、调价格","尽早下架，把资源让出来"))</f>
      </c>
      <c r="M41">
        <f>IF(A41="","",IF(AND(I41&gt;1,E41=0),"高曝光零销量",IF(AND(D41&gt;=30,E41=0),"有点击无转化","")))</f>
      </c>
    </row>
    <row r="42" spans="1:13" x14ac:dyDescent="0.25">
      <c r="A42" s="8"/>
      <c r="B42" s="8"/>
      <c r="C42" s="9"/>
      <c r="D42" s="8"/>
      <c r="E42" s="8"/>
      <c r="F42" s="10">
        <f>IF(OR(A42="",C42=0),"",D42/C42)</f>
      </c>
      <c r="G42" s="10">
        <f>IF(OR(A42="",D42=0),"",E42/D42)</f>
      </c>
      <c r="H42" s="10">
        <f>IF(OR(A42="",D42=0),"",(G42+1.96^2/(2*D42)-1.96*SQRT(G42*(1-G42)/D42+1.96^2/(4*D42^2)))/(1+1.96^2/D42))</f>
      </c>
      <c r="I42" s="11">
        <f>IF(A42="","",IFERROR((C42-AVERAGE($C$2:$C$501))/STDEV($C$2:$C$501),0))</f>
      </c>
      <c r="J42" s="11">
        <f>IF(OR(A42="",H42=""),"",IFERROR((H42-AVERAGE($H$2:$H$501))/STDEV($H$2:$H$501),0))</f>
      </c>
      <c r="K42">
        <f>IF(OR(A42="",H42=""),"",IF(I42&gt;=0,IF(J42&gt;=0,"明星","问号"),IF(J42&gt;=0,"金牛","瘦狗")))</f>
      </c>
      <c r="L42">
        <f>IF(K42="","",CHOOSE(MATCH(K42,{"明星","金牛","问号","瘦狗"},0),"加仓备货、保持价格","加流量：补关键词、开推广","优化：改主图、改标题、调价格","尽早下架，把资源让出来"))</f>
      </c>
      <c r="M42">
        <f>IF(A42="","",IF(AND(I42&gt;1,E42=0),"高曝光零销量",IF(AND(D42&gt;=30,E42=0),"有点击无转化","")))</f>
      </c>
    </row>
    <row r="43" spans="1:13" x14ac:dyDescent="0.25">
      <c r="A43" s="8"/>
      <c r="B43" s="8"/>
      <c r="C43" s="9"/>
      <c r="D43" s="8"/>
      <c r="E43" s="8"/>
      <c r="F43" s="10">
        <f>IF(OR(A43="",C43=0),"",D43/C43)</f>
      </c>
      <c r="G43" s="10">
        <f>IF(OR(A43="",D43=0),"",E43/D43)</f>
      </c>
      <c r="H43" s="10">
        <f>IF(OR(A43="",D43=0),"",(G43+1.96^2/(2*D43)-1.96*SQRT(G43*(1-G43)/D43+1.96^2/(4*D43^2)))/(1+1.96^2/D43))</f>
      </c>
      <c r="I43" s="11">
        <f>IF(A43="","",IFERROR((C43-AVERAGE($C$2:$C$501))/STDEV($C$2:$C$501),0))</f>
      </c>
      <c r="J43" s="11">
        <f>IF(OR(A43="",H43=""),"",IFERROR((H43-AVERAGE($H$2:$H$501))/STDEV($H$2:$H$501),0))</f>
      </c>
      <c r="K43">
        <f>IF(OR(A43="",H43=""),"",IF(I43&gt;=0,IF(J43&gt;=0,"明星","问号"),IF(J43&gt;=0,"金牛","瘦狗")))</f>
      </c>
      <c r="L43">
        <f>IF(K43="","",CHOOSE(MATCH(K43,{"明星","金牛","问号","瘦狗"},0),"加仓备货、保持价格","加流量：补关键词、开推广","优化：改主图、改标题、调价格","尽早下架，把资源让出来"))</f>
      </c>
      <c r="M43">
        <f>IF(A43="","",IF(AND(I43&gt;1,E43=0),"高曝光零销量",IF(AND(D43&gt;=30,E43=0),"有点击无转化","")))</f>
      </c>
    </row>
    <row r="44" spans="1:13" x14ac:dyDescent="0.25">
      <c r="A44" s="8"/>
      <c r="B44" s="8"/>
      <c r="C44" s="9"/>
      <c r="D44" s="8"/>
      <c r="E44" s="8"/>
      <c r="F44" s="10">
        <f>IF(OR(A44="",C44=0),"",D44/C44)</f>
      </c>
      <c r="G44" s="10">
        <f>IF(OR(A44="",D44=0),"",E44/D44)</f>
      </c>
      <c r="H44" s="10">
        <f>IF(OR(A44="",D44=0),"",(G44+1.96^2/(2*D44)-1.96*SQRT(G44*(1-G44)/D44+1.96^2/(4*D44^2)))/(1+1.96^2/D44))</f>
      </c>
      <c r="I44" s="11">
        <f>IF(A44="","",IFERROR((C44-AVERAGE($C$2:$C$501))/STDEV($C$2:$C$501),0))</f>
      </c>
      <c r="J44" s="11">
        <f>IF(OR(A44="",H44=""),"",IFERROR((H44-AVERAGE($H$2:$H$501))/STDEV($H$2:$H$501),0))</f>
      </c>
      <c r="K44">
        <f>IF(OR(A44="",H44=""),"",IF(I44&gt;=0,IF(J44&gt;=0,"明星","问号"),IF(J44&gt;=0,"金牛","瘦狗")))</f>
      </c>
      <c r="L44">
        <f>IF(K44="","",CHOOSE(MATCH(K44,{"明星","金牛","问号","瘦狗"},0),"加仓备货、保持价格","加流量：补关键词、开推广","优化：改主图、改标题、调价格","尽早下架，把资源让出来"))</f>
      </c>
      <c r="M44">
        <f>IF(A44="","",IF(AND(I44&gt;1,E44=0),"高曝光零销量",IF(AND(D44&gt;=30,E44=0),"有点击无转化","")))</f>
      </c>
    </row>
    <row r="45" spans="1:13" x14ac:dyDescent="0.25">
      <c r="A45" s="8"/>
      <c r="B45" s="8"/>
      <c r="C45" s="9"/>
      <c r="D45" s="8"/>
      <c r="E45" s="8"/>
      <c r="F45" s="10">
        <f>IF(OR(A45="",C45=0),"",D45/C45)</f>
      </c>
      <c r="G45" s="10">
        <f>IF(OR(A45="",D45=0),"",E45/D45)</f>
      </c>
      <c r="H45" s="10">
        <f>IF(OR(A45="",D45=0),"",(G45+1.96^2/(2*D45)-1.96*SQRT(G45*(1-G45)/D45+1.96^2/(4*D45^2)))/(1+1.96^2/D45))</f>
      </c>
      <c r="I45" s="11">
        <f>IF(A45="","",IFERROR((C45-AVERAGE($C$2:$C$501))/STDEV($C$2:$C$501),0))</f>
      </c>
      <c r="J45" s="11">
        <f>IF(OR(A45="",H45=""),"",IFERROR((H45-AVERAGE($H$2:$H$501))/STDEV($H$2:$H$501),0))</f>
      </c>
      <c r="K45">
        <f>IF(OR(A45="",H45=""),"",IF(I45&gt;=0,IF(J45&gt;=0,"明星","问号"),IF(J45&gt;=0,"金牛","瘦狗")))</f>
      </c>
      <c r="L45">
        <f>IF(K45="","",CHOOSE(MATCH(K45,{"明星","金牛","问号","瘦狗"},0),"加仓备货、保持价格","加流量：补关键词、开推广","优化：改主图、改标题、调价格","尽早下架，把资源让出来"))</f>
      </c>
      <c r="M45">
        <f>IF(A45="","",IF(AND(I45&gt;1,E45=0),"高曝光零销量",IF(AND(D45&gt;=30,E45=0),"有点击无转化","")))</f>
      </c>
    </row>
    <row r="46" spans="1:13" x14ac:dyDescent="0.25">
      <c r="A46" s="8"/>
      <c r="B46" s="8"/>
      <c r="C46" s="9"/>
      <c r="D46" s="8"/>
      <c r="E46" s="8"/>
      <c r="F46" s="10">
        <f>IF(OR(A46="",C46=0),"",D46/C46)</f>
      </c>
      <c r="G46" s="10">
        <f>IF(OR(A46="",D46=0),"",E46/D46)</f>
      </c>
      <c r="H46" s="10">
        <f>IF(OR(A46="",D46=0),"",(G46+1.96^2/(2*D46)-1.96*SQRT(G46*(1-G46)/D46+1.96^2/(4*D46^2)))/(1+1.96^2/D46))</f>
      </c>
      <c r="I46" s="11">
        <f>IF(A46="","",IFERROR((C46-AVERAGE($C$2:$C$501))/STDEV($C$2:$C$501),0))</f>
      </c>
      <c r="J46" s="11">
        <f>IF(OR(A46="",H46=""),"",IFERROR((H46-AVERAGE($H$2:$H$501))/STDEV($H$2:$H$501),0))</f>
      </c>
      <c r="K46">
        <f>IF(OR(A46="",H46=""),"",IF(I46&gt;=0,IF(J46&gt;=0,"明星","问号"),IF(J46&gt;=0,"金牛","瘦狗")))</f>
      </c>
      <c r="L46">
        <f>IF(K46="","",CHOOSE(MATCH(K46,{"明星","金牛","问号","瘦狗"},0),"加仓备货、保持价格","加流量：补关键词、开推广","优化：改主图、改标题、调价格","尽早下架，把资源让出来"))</f>
      </c>
      <c r="M46">
        <f>IF(A46="","",IF(AND(I46&gt;1,E46=0),"高曝光零销量",IF(AND(D46&gt;=30,E46=0),"有点击无转化","")))</f>
      </c>
    </row>
    <row r="47" spans="1:13" x14ac:dyDescent="0.25">
      <c r="A47" s="8"/>
      <c r="B47" s="8"/>
      <c r="C47" s="9"/>
      <c r="D47" s="8"/>
      <c r="E47" s="8"/>
      <c r="F47" s="10">
        <f>IF(OR(A47="",C47=0),"",D47/C47)</f>
      </c>
      <c r="G47" s="10">
        <f>IF(OR(A47="",D47=0),"",E47/D47)</f>
      </c>
      <c r="H47" s="10">
        <f>IF(OR(A47="",D47=0),"",(G47+1.96^2/(2*D47)-1.96*SQRT(G47*(1-G47)/D47+1.96^2/(4*D47^2)))/(1+1.96^2/D47))</f>
      </c>
      <c r="I47" s="11">
        <f>IF(A47="","",IFERROR((C47-AVERAGE($C$2:$C$501))/STDEV($C$2:$C$501),0))</f>
      </c>
      <c r="J47" s="11">
        <f>IF(OR(A47="",H47=""),"",IFERROR((H47-AVERAGE($H$2:$H$501))/STDEV($H$2:$H$501),0))</f>
      </c>
      <c r="K47">
        <f>IF(OR(A47="",H47=""),"",IF(I47&gt;=0,IF(J47&gt;=0,"明星","问号"),IF(J47&gt;=0,"金牛","瘦狗")))</f>
      </c>
      <c r="L47">
        <f>IF(K47="","",CHOOSE(MATCH(K47,{"明星","金牛","问号","瘦狗"},0),"加仓备货、保持价格","加流量：补关键词、开推广","优化：改主图、改标题、调价格","尽早下架，把资源让出来"))</f>
      </c>
      <c r="M47">
        <f>IF(A47="","",IF(AND(I47&gt;1,E47=0),"高曝光零销量",IF(AND(D47&gt;=30,E47=0),"有点击无转化","")))</f>
      </c>
    </row>
    <row r="48" spans="1:13" x14ac:dyDescent="0.25">
      <c r="A48" s="8"/>
      <c r="B48" s="8"/>
      <c r="C48" s="9"/>
      <c r="D48" s="8"/>
      <c r="E48" s="8"/>
      <c r="F48" s="10">
        <f>IF(OR(A48="",C48=0),"",D48/C48)</f>
      </c>
      <c r="G48" s="10">
        <f>IF(OR(A48="",D48=0),"",E48/D48)</f>
      </c>
      <c r="H48" s="10">
        <f>IF(OR(A48="",D48=0),"",(G48+1.96^2/(2*D48)-1.96*SQRT(G48*(1-G48)/D48+1.96^2/(4*D48^2)))/(1+1.96^2/D48))</f>
      </c>
      <c r="I48" s="11">
        <f>IF(A48="","",IFERROR((C48-AVERAGE($C$2:$C$501))/STDEV($C$2:$C$501),0))</f>
      </c>
      <c r="J48" s="11">
        <f>IF(OR(A48="",H48=""),"",IFERROR((H48-AVERAGE($H$2:$H$501))/STDEV($H$2:$H$501),0))</f>
      </c>
      <c r="K48">
        <f>IF(OR(A48="",H48=""),"",IF(I48&gt;=0,IF(J48&gt;=0,"明星","问号"),IF(J48&gt;=0,"金牛","瘦狗")))</f>
      </c>
      <c r="L48">
        <f>IF(K48="","",CHOOSE(MATCH(K48,{"明星","金牛","问号","瘦狗"},0),"加仓备货、保持价格","加流量：补关键词、开推广","优化：改主图、改标题、调价格","尽早下架，把资源让出来"))</f>
      </c>
      <c r="M48">
        <f>IF(A48="","",IF(AND(I48&gt;1,E48=0),"高曝光零销量",IF(AND(D48&gt;=30,E48=0),"有点击无转化","")))</f>
      </c>
    </row>
    <row r="49" spans="1:13" x14ac:dyDescent="0.25">
      <c r="A49" s="8"/>
      <c r="B49" s="8"/>
      <c r="C49" s="9"/>
      <c r="D49" s="8"/>
      <c r="E49" s="8"/>
      <c r="F49" s="10">
        <f>IF(OR(A49="",C49=0),"",D49/C49)</f>
      </c>
      <c r="G49" s="10">
        <f>IF(OR(A49="",D49=0),"",E49/D49)</f>
      </c>
      <c r="H49" s="10">
        <f>IF(OR(A49="",D49=0),"",(G49+1.96^2/(2*D49)-1.96*SQRT(G49*(1-G49)/D49+1.96^2/(4*D49^2)))/(1+1.96^2/D49))</f>
      </c>
      <c r="I49" s="11">
        <f>IF(A49="","",IFERROR((C49-AVERAGE($C$2:$C$501))/STDEV($C$2:$C$501),0))</f>
      </c>
      <c r="J49" s="11">
        <f>IF(OR(A49="",H49=""),"",IFERROR((H49-AVERAGE($H$2:$H$501))/STDEV($H$2:$H$501),0))</f>
      </c>
      <c r="K49">
        <f>IF(OR(A49="",H49=""),"",IF(I49&gt;=0,IF(J49&gt;=0,"明星","问号"),IF(J49&gt;=0,"金牛","瘦狗")))</f>
      </c>
      <c r="L49">
        <f>IF(K49="","",CHOOSE(MATCH(K49,{"明星","金牛","问号","瘦狗"},0),"加仓备货、保持价格","加流量：补关键词、开推广","优化：改主图、改标题、调价格","尽早下架，把资源让出来"))</f>
      </c>
      <c r="M49">
        <f>IF(A49="","",IF(AND(I49&gt;1,E49=0),"高曝光零销量",IF(AND(D49&gt;=30,E49=0),"有点击无转化","")))</f>
      </c>
    </row>
    <row r="50" spans="1:13" x14ac:dyDescent="0.25">
      <c r="A50" s="8"/>
      <c r="B50" s="8"/>
      <c r="C50" s="9"/>
      <c r="D50" s="8"/>
      <c r="E50" s="8"/>
      <c r="F50" s="10">
        <f>IF(OR(A50="",C50=0),"",D50/C50)</f>
      </c>
      <c r="G50" s="10">
        <f>IF(OR(A50="",D50=0),"",E50/D50)</f>
      </c>
      <c r="H50" s="10">
        <f>IF(OR(A50="",D50=0),"",(G50+1.96^2/(2*D50)-1.96*SQRT(G50*(1-G50)/D50+1.96^2/(4*D50^2)))/(1+1.96^2/D50))</f>
      </c>
      <c r="I50" s="11">
        <f>IF(A50="","",IFERROR((C50-AVERAGE($C$2:$C$501))/STDEV($C$2:$C$501),0))</f>
      </c>
      <c r="J50" s="11">
        <f>IF(OR(A50="",H50=""),"",IFERROR((H50-AVERAGE($H$2:$H$501))/STDEV($H$2:$H$501),0))</f>
      </c>
      <c r="K50">
        <f>IF(OR(A50="",H50=""),"",IF(I50&gt;=0,IF(J50&gt;=0,"明星","问号"),IF(J50&gt;=0,"金牛","瘦狗")))</f>
      </c>
      <c r="L50">
        <f>IF(K50="","",CHOOSE(MATCH(K50,{"明星","金牛","问号","瘦狗"},0),"加仓备货、保持价格","加流量：补关键词、开推广","优化：改主图、改标题、调价格","尽早下架，把资源让出来"))</f>
      </c>
      <c r="M50">
        <f>IF(A50="","",IF(AND(I50&gt;1,E50=0),"高曝光零销量",IF(AND(D50&gt;=30,E50=0),"有点击无转化","")))</f>
      </c>
    </row>
    <row r="51" spans="1:13" x14ac:dyDescent="0.25">
      <c r="A51" s="8"/>
      <c r="B51" s="8"/>
      <c r="C51" s="9"/>
      <c r="D51" s="8"/>
      <c r="E51" s="8"/>
      <c r="F51" s="10">
        <f>IF(OR(A51="",C51=0),"",D51/C51)</f>
      </c>
      <c r="G51" s="10">
        <f>IF(OR(A51="",D51=0),"",E51/D51)</f>
      </c>
      <c r="H51" s="10">
        <f>IF(OR(A51="",D51=0),"",(G51+1.96^2/(2*D51)-1.96*SQRT(G51*(1-G51)/D51+1.96^2/(4*D51^2)))/(1+1.96^2/D51))</f>
      </c>
      <c r="I51" s="11">
        <f>IF(A51="","",IFERROR((C51-AVERAGE($C$2:$C$501))/STDEV($C$2:$C$501),0))</f>
      </c>
      <c r="J51" s="11">
        <f>IF(OR(A51="",H51=""),"",IFERROR((H51-AVERAGE($H$2:$H$501))/STDEV($H$2:$H$501),0))</f>
      </c>
      <c r="K51">
        <f>IF(OR(A51="",H51=""),"",IF(I51&gt;=0,IF(J51&gt;=0,"明星","问号"),IF(J51&gt;=0,"金牛","瘦狗")))</f>
      </c>
      <c r="L51">
        <f>IF(K51="","",CHOOSE(MATCH(K51,{"明星","金牛","问号","瘦狗"},0),"加仓备货、保持价格","加流量：补关键词、开推广","优化：改主图、改标题、调价格","尽早下架，把资源让出来"))</f>
      </c>
      <c r="M51">
        <f>IF(A51="","",IF(AND(I51&gt;1,E51=0),"高曝光零销量",IF(AND(D51&gt;=30,E51=0),"有点击无转化","")))</f>
      </c>
    </row>
    <row r="52" spans="1:13" x14ac:dyDescent="0.25">
      <c r="A52" s="8"/>
      <c r="B52" s="8"/>
      <c r="C52" s="9"/>
      <c r="D52" s="8"/>
      <c r="E52" s="8"/>
      <c r="F52" s="10">
        <f>IF(OR(A52="",C52=0),"",D52/C52)</f>
      </c>
      <c r="G52" s="10">
        <f>IF(OR(A52="",D52=0),"",E52/D52)</f>
      </c>
      <c r="H52" s="10">
        <f>IF(OR(A52="",D52=0),"",(G52+1.96^2/(2*D52)-1.96*SQRT(G52*(1-G52)/D52+1.96^2/(4*D52^2)))/(1+1.96^2/D52))</f>
      </c>
      <c r="I52" s="11">
        <f>IF(A52="","",IFERROR((C52-AVERAGE($C$2:$C$501))/STDEV($C$2:$C$501),0))</f>
      </c>
      <c r="J52" s="11">
        <f>IF(OR(A52="",H52=""),"",IFERROR((H52-AVERAGE($H$2:$H$501))/STDEV($H$2:$H$501),0))</f>
      </c>
      <c r="K52">
        <f>IF(OR(A52="",H52=""),"",IF(I52&gt;=0,IF(J52&gt;=0,"明星","问号"),IF(J52&gt;=0,"金牛","瘦狗")))</f>
      </c>
      <c r="L52">
        <f>IF(K52="","",CHOOSE(MATCH(K52,{"明星","金牛","问号","瘦狗"},0),"加仓备货、保持价格","加流量：补关键词、开推广","优化：改主图、改标题、调价格","尽早下架，把资源让出来"))</f>
      </c>
      <c r="M52">
        <f>IF(A52="","",IF(AND(I52&gt;1,E52=0),"高曝光零销量",IF(AND(D52&gt;=30,E52=0),"有点击无转化","")))</f>
      </c>
    </row>
    <row r="53" spans="1:13" x14ac:dyDescent="0.25">
      <c r="A53" s="8"/>
      <c r="B53" s="8"/>
      <c r="C53" s="9"/>
      <c r="D53" s="8"/>
      <c r="E53" s="8"/>
      <c r="F53" s="10">
        <f>IF(OR(A53="",C53=0),"",D53/C53)</f>
      </c>
      <c r="G53" s="10">
        <f>IF(OR(A53="",D53=0),"",E53/D53)</f>
      </c>
      <c r="H53" s="10">
        <f>IF(OR(A53="",D53=0),"",(G53+1.96^2/(2*D53)-1.96*SQRT(G53*(1-G53)/D53+1.96^2/(4*D53^2)))/(1+1.96^2/D53))</f>
      </c>
      <c r="I53" s="11">
        <f>IF(A53="","",IFERROR((C53-AVERAGE($C$2:$C$501))/STDEV($C$2:$C$501),0))</f>
      </c>
      <c r="J53" s="11">
        <f>IF(OR(A53="",H53=""),"",IFERROR((H53-AVERAGE($H$2:$H$501))/STDEV($H$2:$H$501),0))</f>
      </c>
      <c r="K53">
        <f>IF(OR(A53="",H53=""),"",IF(I53&gt;=0,IF(J53&gt;=0,"明星","问号"),IF(J53&gt;=0,"金牛","瘦狗")))</f>
      </c>
      <c r="L53">
        <f>IF(K53="","",CHOOSE(MATCH(K53,{"明星","金牛","问号","瘦狗"},0),"加仓备货、保持价格","加流量：补关键词、开推广","优化：改主图、改标题、调价格","尽早下架，把资源让出来"))</f>
      </c>
      <c r="M53">
        <f>IF(A53="","",IF(AND(I53&gt;1,E53=0),"高曝光零销量",IF(AND(D53&gt;=30,E53=0),"有点击无转化","")))</f>
      </c>
    </row>
    <row r="54" spans="1:13" x14ac:dyDescent="0.25">
      <c r="A54" s="8"/>
      <c r="B54" s="8"/>
      <c r="C54" s="9"/>
      <c r="D54" s="8"/>
      <c r="E54" s="8"/>
      <c r="F54" s="10">
        <f>IF(OR(A54="",C54=0),"",D54/C54)</f>
      </c>
      <c r="G54" s="10">
        <f>IF(OR(A54="",D54=0),"",E54/D54)</f>
      </c>
      <c r="H54" s="10">
        <f>IF(OR(A54="",D54=0),"",(G54+1.96^2/(2*D54)-1.96*SQRT(G54*(1-G54)/D54+1.96^2/(4*D54^2)))/(1+1.96^2/D54))</f>
      </c>
      <c r="I54" s="11">
        <f>IF(A54="","",IFERROR((C54-AVERAGE($C$2:$C$501))/STDEV($C$2:$C$501),0))</f>
      </c>
      <c r="J54" s="11">
        <f>IF(OR(A54="",H54=""),"",IFERROR((H54-AVERAGE($H$2:$H$501))/STDEV($H$2:$H$501),0))</f>
      </c>
      <c r="K54">
        <f>IF(OR(A54="",H54=""),"",IF(I54&gt;=0,IF(J54&gt;=0,"明星","问号"),IF(J54&gt;=0,"金牛","瘦狗")))</f>
      </c>
      <c r="L54">
        <f>IF(K54="","",CHOOSE(MATCH(K54,{"明星","金牛","问号","瘦狗"},0),"加仓备货、保持价格","加流量：补关键词、开推广","优化：改主图、改标题、调价格","尽早下架，把资源让出来"))</f>
      </c>
      <c r="M54">
        <f>IF(A54="","",IF(AND(I54&gt;1,E54=0),"高曝光零销量",IF(AND(D54&gt;=30,E54=0),"有点击无转化","")))</f>
      </c>
    </row>
    <row r="55" spans="1:13" x14ac:dyDescent="0.25">
      <c r="A55" s="8"/>
      <c r="B55" s="8"/>
      <c r="C55" s="9"/>
      <c r="D55" s="8"/>
      <c r="E55" s="8"/>
      <c r="F55" s="10">
        <f>IF(OR(A55="",C55=0),"",D55/C55)</f>
      </c>
      <c r="G55" s="10">
        <f>IF(OR(A55="",D55=0),"",E55/D55)</f>
      </c>
      <c r="H55" s="10">
        <f>IF(OR(A55="",D55=0),"",(G55+1.96^2/(2*D55)-1.96*SQRT(G55*(1-G55)/D55+1.96^2/(4*D55^2)))/(1+1.96^2/D55))</f>
      </c>
      <c r="I55" s="11">
        <f>IF(A55="","",IFERROR((C55-AVERAGE($C$2:$C$501))/STDEV($C$2:$C$501),0))</f>
      </c>
      <c r="J55" s="11">
        <f>IF(OR(A55="",H55=""),"",IFERROR((H55-AVERAGE($H$2:$H$501))/STDEV($H$2:$H$501),0))</f>
      </c>
      <c r="K55">
        <f>IF(OR(A55="",H55=""),"",IF(I55&gt;=0,IF(J55&gt;=0,"明星","问号"),IF(J55&gt;=0,"金牛","瘦狗")))</f>
      </c>
      <c r="L55">
        <f>IF(K55="","",CHOOSE(MATCH(K55,{"明星","金牛","问号","瘦狗"},0),"加仓备货、保持价格","加流量：补关键词、开推广","优化：改主图、改标题、调价格","尽早下架，把资源让出来"))</f>
      </c>
      <c r="M55">
        <f>IF(A55="","",IF(AND(I55&gt;1,E55=0),"高曝光零销量",IF(AND(D55&gt;=30,E55=0),"有点击无转化","")))</f>
      </c>
    </row>
    <row r="56" spans="1:13" x14ac:dyDescent="0.25">
      <c r="A56" s="8"/>
      <c r="B56" s="8"/>
      <c r="C56" s="9"/>
      <c r="D56" s="8"/>
      <c r="E56" s="8"/>
      <c r="F56" s="10">
        <f>IF(OR(A56="",C56=0),"",D56/C56)</f>
      </c>
      <c r="G56" s="10">
        <f>IF(OR(A56="",D56=0),"",E56/D56)</f>
      </c>
      <c r="H56" s="10">
        <f>IF(OR(A56="",D56=0),"",(G56+1.96^2/(2*D56)-1.96*SQRT(G56*(1-G56)/D56+1.96^2/(4*D56^2)))/(1+1.96^2/D56))</f>
      </c>
      <c r="I56" s="11">
        <f>IF(A56="","",IFERROR((C56-AVERAGE($C$2:$C$501))/STDEV($C$2:$C$501),0))</f>
      </c>
      <c r="J56" s="11">
        <f>IF(OR(A56="",H56=""),"",IFERROR((H56-AVERAGE($H$2:$H$501))/STDEV($H$2:$H$501),0))</f>
      </c>
      <c r="K56">
        <f>IF(OR(A56="",H56=""),"",IF(I56&gt;=0,IF(J56&gt;=0,"明星","问号"),IF(J56&gt;=0,"金牛","瘦狗")))</f>
      </c>
      <c r="L56">
        <f>IF(K56="","",CHOOSE(MATCH(K56,{"明星","金牛","问号","瘦狗"},0),"加仓备货、保持价格","加流量：补关键词、开推广","优化：改主图、改标题、调价格","尽早下架，把资源让出来"))</f>
      </c>
      <c r="M56">
        <f>IF(A56="","",IF(AND(I56&gt;1,E56=0),"高曝光零销量",IF(AND(D56&gt;=30,E56=0),"有点击无转化","")))</f>
      </c>
    </row>
    <row r="57" spans="1:13" x14ac:dyDescent="0.25">
      <c r="A57" s="8"/>
      <c r="B57" s="8"/>
      <c r="C57" s="9"/>
      <c r="D57" s="8"/>
      <c r="E57" s="8"/>
      <c r="F57" s="10">
        <f>IF(OR(A57="",C57=0),"",D57/C57)</f>
      </c>
      <c r="G57" s="10">
        <f>IF(OR(A57="",D57=0),"",E57/D57)</f>
      </c>
      <c r="H57" s="10">
        <f>IF(OR(A57="",D57=0),"",(G57+1.96^2/(2*D57)-1.96*SQRT(G57*(1-G57)/D57+1.96^2/(4*D57^2)))/(1+1.96^2/D57))</f>
      </c>
      <c r="I57" s="11">
        <f>IF(A57="","",IFERROR((C57-AVERAGE($C$2:$C$501))/STDEV($C$2:$C$501),0))</f>
      </c>
      <c r="J57" s="11">
        <f>IF(OR(A57="",H57=""),"",IFERROR((H57-AVERAGE($H$2:$H$501))/STDEV($H$2:$H$501),0))</f>
      </c>
      <c r="K57">
        <f>IF(OR(A57="",H57=""),"",IF(I57&gt;=0,IF(J57&gt;=0,"明星","问号"),IF(J57&gt;=0,"金牛","瘦狗")))</f>
      </c>
      <c r="L57">
        <f>IF(K57="","",CHOOSE(MATCH(K57,{"明星","金牛","问号","瘦狗"},0),"加仓备货、保持价格","加流量：补关键词、开推广","优化：改主图、改标题、调价格","尽早下架，把资源让出来"))</f>
      </c>
      <c r="M57">
        <f>IF(A57="","",IF(AND(I57&gt;1,E57=0),"高曝光零销量",IF(AND(D57&gt;=30,E57=0),"有点击无转化","")))</f>
      </c>
    </row>
    <row r="58" spans="1:13" x14ac:dyDescent="0.25">
      <c r="A58" s="8"/>
      <c r="B58" s="8"/>
      <c r="C58" s="9"/>
      <c r="D58" s="8"/>
      <c r="E58" s="8"/>
      <c r="F58" s="10">
        <f>IF(OR(A58="",C58=0),"",D58/C58)</f>
      </c>
      <c r="G58" s="10">
        <f>IF(OR(A58="",D58=0),"",E58/D58)</f>
      </c>
      <c r="H58" s="10">
        <f>IF(OR(A58="",D58=0),"",(G58+1.96^2/(2*D58)-1.96*SQRT(G58*(1-G58)/D58+1.96^2/(4*D58^2)))/(1+1.96^2/D58))</f>
      </c>
      <c r="I58" s="11">
        <f>IF(A58="","",IFERROR((C58-AVERAGE($C$2:$C$501))/STDEV($C$2:$C$501),0))</f>
      </c>
      <c r="J58" s="11">
        <f>IF(OR(A58="",H58=""),"",IFERROR((H58-AVERAGE($H$2:$H$501))/STDEV($H$2:$H$501),0))</f>
      </c>
      <c r="K58">
        <f>IF(OR(A58="",H58=""),"",IF(I58&gt;=0,IF(J58&gt;=0,"明星","问号"),IF(J58&gt;=0,"金牛","瘦狗")))</f>
      </c>
      <c r="L58">
        <f>IF(K58="","",CHOOSE(MATCH(K58,{"明星","金牛","问号","瘦狗"},0),"加仓备货、保持价格","加流量：补关键词、开推广","优化：改主图、改标题、调价格","尽早下架，把资源让出来"))</f>
      </c>
      <c r="M58">
        <f>IF(A58="","",IF(AND(I58&gt;1,E58=0),"高曝光零销量",IF(AND(D58&gt;=30,E58=0),"有点击无转化","")))</f>
      </c>
    </row>
    <row r="59" spans="1:13" x14ac:dyDescent="0.25">
      <c r="A59" s="8"/>
      <c r="B59" s="8"/>
      <c r="C59" s="9"/>
      <c r="D59" s="8"/>
      <c r="E59" s="8"/>
      <c r="F59" s="10">
        <f>IF(OR(A59="",C59=0),"",D59/C59)</f>
      </c>
      <c r="G59" s="10">
        <f>IF(OR(A59="",D59=0),"",E59/D59)</f>
      </c>
      <c r="H59" s="10">
        <f>IF(OR(A59="",D59=0),"",(G59+1.96^2/(2*D59)-1.96*SQRT(G59*(1-G59)/D59+1.96^2/(4*D59^2)))/(1+1.96^2/D59))</f>
      </c>
      <c r="I59" s="11">
        <f>IF(A59="","",IFERROR((C59-AVERAGE($C$2:$C$501))/STDEV($C$2:$C$501),0))</f>
      </c>
      <c r="J59" s="11">
        <f>IF(OR(A59="",H59=""),"",IFERROR((H59-AVERAGE($H$2:$H$501))/STDEV($H$2:$H$501),0))</f>
      </c>
      <c r="K59">
        <f>IF(OR(A59="",H59=""),"",IF(I59&gt;=0,IF(J59&gt;=0,"明星","问号"),IF(J59&gt;=0,"金牛","瘦狗")))</f>
      </c>
      <c r="L59">
        <f>IF(K59="","",CHOOSE(MATCH(K59,{"明星","金牛","问号","瘦狗"},0),"加仓备货、保持价格","加流量：补关键词、开推广","优化：改主图、改标题、调价格","尽早下架，把资源让出来"))</f>
      </c>
      <c r="M59">
        <f>IF(A59="","",IF(AND(I59&gt;1,E59=0),"高曝光零销量",IF(AND(D59&gt;=30,E59=0),"有点击无转化","")))</f>
      </c>
    </row>
    <row r="60" spans="1:13" x14ac:dyDescent="0.25">
      <c r="A60" s="8"/>
      <c r="B60" s="8"/>
      <c r="C60" s="9"/>
      <c r="D60" s="8"/>
      <c r="E60" s="8"/>
      <c r="F60" s="10">
        <f>IF(OR(A60="",C60=0),"",D60/C60)</f>
      </c>
      <c r="G60" s="10">
        <f>IF(OR(A60="",D60=0),"",E60/D60)</f>
      </c>
      <c r="H60" s="10">
        <f>IF(OR(A60="",D60=0),"",(G60+1.96^2/(2*D60)-1.96*SQRT(G60*(1-G60)/D60+1.96^2/(4*D60^2)))/(1+1.96^2/D60))</f>
      </c>
      <c r="I60" s="11">
        <f>IF(A60="","",IFERROR((C60-AVERAGE($C$2:$C$501))/STDEV($C$2:$C$501),0))</f>
      </c>
      <c r="J60" s="11">
        <f>IF(OR(A60="",H60=""),"",IFERROR((H60-AVERAGE($H$2:$H$501))/STDEV($H$2:$H$501),0))</f>
      </c>
      <c r="K60">
        <f>IF(OR(A60="",H60=""),"",IF(I60&gt;=0,IF(J60&gt;=0,"明星","问号"),IF(J60&gt;=0,"金牛","瘦狗")))</f>
      </c>
      <c r="L60">
        <f>IF(K60="","",CHOOSE(MATCH(K60,{"明星","金牛","问号","瘦狗"},0),"加仓备货、保持价格","加流量：补关键词、开推广","优化：改主图、改标题、调价格","尽早下架，把资源让出来"))</f>
      </c>
      <c r="M60">
        <f>IF(A60="","",IF(AND(I60&gt;1,E60=0),"高曝光零销量",IF(AND(D60&gt;=30,E60=0),"有点击无转化","")))</f>
      </c>
    </row>
    <row r="61" spans="1:13" x14ac:dyDescent="0.25">
      <c r="A61" s="8"/>
      <c r="B61" s="8"/>
      <c r="C61" s="9"/>
      <c r="D61" s="8"/>
      <c r="E61" s="8"/>
      <c r="F61" s="10">
        <f>IF(OR(A61="",C61=0),"",D61/C61)</f>
      </c>
      <c r="G61" s="10">
        <f>IF(OR(A61="",D61=0),"",E61/D61)</f>
      </c>
      <c r="H61" s="10">
        <f>IF(OR(A61="",D61=0),"",(G61+1.96^2/(2*D61)-1.96*SQRT(G61*(1-G61)/D61+1.96^2/(4*D61^2)))/(1+1.96^2/D61))</f>
      </c>
      <c r="I61" s="11">
        <f>IF(A61="","",IFERROR((C61-AVERAGE($C$2:$C$501))/STDEV($C$2:$C$501),0))</f>
      </c>
      <c r="J61" s="11">
        <f>IF(OR(A61="",H61=""),"",IFERROR((H61-AVERAGE($H$2:$H$501))/STDEV($H$2:$H$501),0))</f>
      </c>
      <c r="K61">
        <f>IF(OR(A61="",H61=""),"",IF(I61&gt;=0,IF(J61&gt;=0,"明星","问号"),IF(J61&gt;=0,"金牛","瘦狗")))</f>
      </c>
      <c r="L61">
        <f>IF(K61="","",CHOOSE(MATCH(K61,{"明星","金牛","问号","瘦狗"},0),"加仓备货、保持价格","加流量：补关键词、开推广","优化：改主图、改标题、调价格","尽早下架，把资源让出来"))</f>
      </c>
      <c r="M61">
        <f>IF(A61="","",IF(AND(I61&gt;1,E61=0),"高曝光零销量",IF(AND(D61&gt;=30,E61=0),"有点击无转化","")))</f>
      </c>
    </row>
    <row r="62" spans="1:13" x14ac:dyDescent="0.25">
      <c r="A62" s="8"/>
      <c r="B62" s="8"/>
      <c r="C62" s="9"/>
      <c r="D62" s="8"/>
      <c r="E62" s="8"/>
      <c r="F62" s="10">
        <f>IF(OR(A62="",C62=0),"",D62/C62)</f>
      </c>
      <c r="G62" s="10">
        <f>IF(OR(A62="",D62=0),"",E62/D62)</f>
      </c>
      <c r="H62" s="10">
        <f>IF(OR(A62="",D62=0),"",(G62+1.96^2/(2*D62)-1.96*SQRT(G62*(1-G62)/D62+1.96^2/(4*D62^2)))/(1+1.96^2/D62))</f>
      </c>
      <c r="I62" s="11">
        <f>IF(A62="","",IFERROR((C62-AVERAGE($C$2:$C$501))/STDEV($C$2:$C$501),0))</f>
      </c>
      <c r="J62" s="11">
        <f>IF(OR(A62="",H62=""),"",IFERROR((H62-AVERAGE($H$2:$H$501))/STDEV($H$2:$H$501),0))</f>
      </c>
      <c r="K62">
        <f>IF(OR(A62="",H62=""),"",IF(I62&gt;=0,IF(J62&gt;=0,"明星","问号"),IF(J62&gt;=0,"金牛","瘦狗")))</f>
      </c>
      <c r="L62">
        <f>IF(K62="","",CHOOSE(MATCH(K62,{"明星","金牛","问号","瘦狗"},0),"加仓备货、保持价格","加流量：补关键词、开推广","优化：改主图、改标题、调价格","尽早下架，把资源让出来"))</f>
      </c>
      <c r="M62">
        <f>IF(A62="","",IF(AND(I62&gt;1,E62=0),"高曝光零销量",IF(AND(D62&gt;=30,E62=0),"有点击无转化","")))</f>
      </c>
    </row>
    <row r="63" spans="1:13" x14ac:dyDescent="0.25">
      <c r="A63" s="8"/>
      <c r="B63" s="8"/>
      <c r="C63" s="9"/>
      <c r="D63" s="8"/>
      <c r="E63" s="8"/>
      <c r="F63" s="10">
        <f>IF(OR(A63="",C63=0),"",D63/C63)</f>
      </c>
      <c r="G63" s="10">
        <f>IF(OR(A63="",D63=0),"",E63/D63)</f>
      </c>
      <c r="H63" s="10">
        <f>IF(OR(A63="",D63=0),"",(G63+1.96^2/(2*D63)-1.96*SQRT(G63*(1-G63)/D63+1.96^2/(4*D63^2)))/(1+1.96^2/D63))</f>
      </c>
      <c r="I63" s="11">
        <f>IF(A63="","",IFERROR((C63-AVERAGE($C$2:$C$501))/STDEV($C$2:$C$501),0))</f>
      </c>
      <c r="J63" s="11">
        <f>IF(OR(A63="",H63=""),"",IFERROR((H63-AVERAGE($H$2:$H$501))/STDEV($H$2:$H$501),0))</f>
      </c>
      <c r="K63">
        <f>IF(OR(A63="",H63=""),"",IF(I63&gt;=0,IF(J63&gt;=0,"明星","问号"),IF(J63&gt;=0,"金牛","瘦狗")))</f>
      </c>
      <c r="L63">
        <f>IF(K63="","",CHOOSE(MATCH(K63,{"明星","金牛","问号","瘦狗"},0),"加仓备货、保持价格","加流量：补关键词、开推广","优化：改主图、改标题、调价格","尽早下架，把资源让出来"))</f>
      </c>
      <c r="M63">
        <f>IF(A63="","",IF(AND(I63&gt;1,E63=0),"高曝光零销量",IF(AND(D63&gt;=30,E63=0),"有点击无转化","")))</f>
      </c>
    </row>
    <row r="64" spans="1:13" x14ac:dyDescent="0.25">
      <c r="A64" s="8"/>
      <c r="B64" s="8"/>
      <c r="C64" s="9"/>
      <c r="D64" s="8"/>
      <c r="E64" s="8"/>
      <c r="F64" s="10">
        <f>IF(OR(A64="",C64=0),"",D64/C64)</f>
      </c>
      <c r="G64" s="10">
        <f>IF(OR(A64="",D64=0),"",E64/D64)</f>
      </c>
      <c r="H64" s="10">
        <f>IF(OR(A64="",D64=0),"",(G64+1.96^2/(2*D64)-1.96*SQRT(G64*(1-G64)/D64+1.96^2/(4*D64^2)))/(1+1.96^2/D64))</f>
      </c>
      <c r="I64" s="11">
        <f>IF(A64="","",IFERROR((C64-AVERAGE($C$2:$C$501))/STDEV($C$2:$C$501),0))</f>
      </c>
      <c r="J64" s="11">
        <f>IF(OR(A64="",H64=""),"",IFERROR((H64-AVERAGE($H$2:$H$501))/STDEV($H$2:$H$501),0))</f>
      </c>
      <c r="K64">
        <f>IF(OR(A64="",H64=""),"",IF(I64&gt;=0,IF(J64&gt;=0,"明星","问号"),IF(J64&gt;=0,"金牛","瘦狗")))</f>
      </c>
      <c r="L64">
        <f>IF(K64="","",CHOOSE(MATCH(K64,{"明星","金牛","问号","瘦狗"},0),"加仓备货、保持价格","加流量：补关键词、开推广","优化：改主图、改标题、调价格","尽早下架，把资源让出来"))</f>
      </c>
      <c r="M64">
        <f>IF(A64="","",IF(AND(I64&gt;1,E64=0),"高曝光零销量",IF(AND(D64&gt;=30,E64=0),"有点击无转化","")))</f>
      </c>
    </row>
    <row r="65" spans="1:13" x14ac:dyDescent="0.25">
      <c r="A65" s="8"/>
      <c r="B65" s="8"/>
      <c r="C65" s="9"/>
      <c r="D65" s="8"/>
      <c r="E65" s="8"/>
      <c r="F65" s="10">
        <f>IF(OR(A65="",C65=0),"",D65/C65)</f>
      </c>
      <c r="G65" s="10">
        <f>IF(OR(A65="",D65=0),"",E65/D65)</f>
      </c>
      <c r="H65" s="10">
        <f>IF(OR(A65="",D65=0),"",(G65+1.96^2/(2*D65)-1.96*SQRT(G65*(1-G65)/D65+1.96^2/(4*D65^2)))/(1+1.96^2/D65))</f>
      </c>
      <c r="I65" s="11">
        <f>IF(A65="","",IFERROR((C65-AVERAGE($C$2:$C$501))/STDEV($C$2:$C$501),0))</f>
      </c>
      <c r="J65" s="11">
        <f>IF(OR(A65="",H65=""),"",IFERROR((H65-AVERAGE($H$2:$H$501))/STDEV($H$2:$H$501),0))</f>
      </c>
      <c r="K65">
        <f>IF(OR(A65="",H65=""),"",IF(I65&gt;=0,IF(J65&gt;=0,"明星","问号"),IF(J65&gt;=0,"金牛","瘦狗")))</f>
      </c>
      <c r="L65">
        <f>IF(K65="","",CHOOSE(MATCH(K65,{"明星","金牛","问号","瘦狗"},0),"加仓备货、保持价格","加流量：补关键词、开推广","优化：改主图、改标题、调价格","尽早下架，把资源让出来"))</f>
      </c>
      <c r="M65">
        <f>IF(A65="","",IF(AND(I65&gt;1,E65=0),"高曝光零销量",IF(AND(D65&gt;=30,E65=0),"有点击无转化","")))</f>
      </c>
    </row>
    <row r="66" spans="1:13" x14ac:dyDescent="0.25">
      <c r="A66" s="8"/>
      <c r="B66" s="8"/>
      <c r="C66" s="9"/>
      <c r="D66" s="8"/>
      <c r="E66" s="8"/>
      <c r="F66" s="10">
        <f>IF(OR(A66="",C66=0),"",D66/C66)</f>
      </c>
      <c r="G66" s="10">
        <f>IF(OR(A66="",D66=0),"",E66/D66)</f>
      </c>
      <c r="H66" s="10">
        <f>IF(OR(A66="",D66=0),"",(G66+1.96^2/(2*D66)-1.96*SQRT(G66*(1-G66)/D66+1.96^2/(4*D66^2)))/(1+1.96^2/D66))</f>
      </c>
      <c r="I66" s="11">
        <f>IF(A66="","",IFERROR((C66-AVERAGE($C$2:$C$501))/STDEV($C$2:$C$501),0))</f>
      </c>
      <c r="J66" s="11">
        <f>IF(OR(A66="",H66=""),"",IFERROR((H66-AVERAGE($H$2:$H$501))/STDEV($H$2:$H$501),0))</f>
      </c>
      <c r="K66">
        <f>IF(OR(A66="",H66=""),"",IF(I66&gt;=0,IF(J66&gt;=0,"明星","问号"),IF(J66&gt;=0,"金牛","瘦狗")))</f>
      </c>
      <c r="L66">
        <f>IF(K66="","",CHOOSE(MATCH(K66,{"明星","金牛","问号","瘦狗"},0),"加仓备货、保持价格","加流量：补关键词、开推广","优化：改主图、改标题、调价格","尽早下架，把资源让出来"))</f>
      </c>
      <c r="M66">
        <f>IF(A66="","",IF(AND(I66&gt;1,E66=0),"高曝光零销量",IF(AND(D66&gt;=30,E66=0),"有点击无转化","")))</f>
      </c>
    </row>
    <row r="67" spans="1:13" x14ac:dyDescent="0.25">
      <c r="A67" s="8"/>
      <c r="B67" s="8"/>
      <c r="C67" s="9"/>
      <c r="D67" s="8"/>
      <c r="E67" s="8"/>
      <c r="F67" s="10">
        <f>IF(OR(A67="",C67=0),"",D67/C67)</f>
      </c>
      <c r="G67" s="10">
        <f>IF(OR(A67="",D67=0),"",E67/D67)</f>
      </c>
      <c r="H67" s="10">
        <f>IF(OR(A67="",D67=0),"",(G67+1.96^2/(2*D67)-1.96*SQRT(G67*(1-G67)/D67+1.96^2/(4*D67^2)))/(1+1.96^2/D67))</f>
      </c>
      <c r="I67" s="11">
        <f>IF(A67="","",IFERROR((C67-AVERAGE($C$2:$C$501))/STDEV($C$2:$C$501),0))</f>
      </c>
      <c r="J67" s="11">
        <f>IF(OR(A67="",H67=""),"",IFERROR((H67-AVERAGE($H$2:$H$501))/STDEV($H$2:$H$501),0))</f>
      </c>
      <c r="K67">
        <f>IF(OR(A67="",H67=""),"",IF(I67&gt;=0,IF(J67&gt;=0,"明星","问号"),IF(J67&gt;=0,"金牛","瘦狗")))</f>
      </c>
      <c r="L67">
        <f>IF(K67="","",CHOOSE(MATCH(K67,{"明星","金牛","问号","瘦狗"},0),"加仓备货、保持价格","加流量：补关键词、开推广","优化：改主图、改标题、调价格","尽早下架，把资源让出来"))</f>
      </c>
      <c r="M67">
        <f>IF(A67="","",IF(AND(I67&gt;1,E67=0),"高曝光零销量",IF(AND(D67&gt;=30,E67=0),"有点击无转化","")))</f>
      </c>
    </row>
    <row r="68" spans="1:13" x14ac:dyDescent="0.25">
      <c r="A68" s="8"/>
      <c r="B68" s="8"/>
      <c r="C68" s="9"/>
      <c r="D68" s="8"/>
      <c r="E68" s="8"/>
      <c r="F68" s="10">
        <f>IF(OR(A68="",C68=0),"",D68/C68)</f>
      </c>
      <c r="G68" s="10">
        <f>IF(OR(A68="",D68=0),"",E68/D68)</f>
      </c>
      <c r="H68" s="10">
        <f>IF(OR(A68="",D68=0),"",(G68+1.96^2/(2*D68)-1.96*SQRT(G68*(1-G68)/D68+1.96^2/(4*D68^2)))/(1+1.96^2/D68))</f>
      </c>
      <c r="I68" s="11">
        <f>IF(A68="","",IFERROR((C68-AVERAGE($C$2:$C$501))/STDEV($C$2:$C$501),0))</f>
      </c>
      <c r="J68" s="11">
        <f>IF(OR(A68="",H68=""),"",IFERROR((H68-AVERAGE($H$2:$H$501))/STDEV($H$2:$H$501),0))</f>
      </c>
      <c r="K68">
        <f>IF(OR(A68="",H68=""),"",IF(I68&gt;=0,IF(J68&gt;=0,"明星","问号"),IF(J68&gt;=0,"金牛","瘦狗")))</f>
      </c>
      <c r="L68">
        <f>IF(K68="","",CHOOSE(MATCH(K68,{"明星","金牛","问号","瘦狗"},0),"加仓备货、保持价格","加流量：补关键词、开推广","优化：改主图、改标题、调价格","尽早下架，把资源让出来"))</f>
      </c>
      <c r="M68">
        <f>IF(A68="","",IF(AND(I68&gt;1,E68=0),"高曝光零销量",IF(AND(D68&gt;=30,E68=0),"有点击无转化","")))</f>
      </c>
    </row>
    <row r="69" spans="1:13" x14ac:dyDescent="0.25">
      <c r="A69" s="8"/>
      <c r="B69" s="8"/>
      <c r="C69" s="9"/>
      <c r="D69" s="8"/>
      <c r="E69" s="8"/>
      <c r="F69" s="10">
        <f>IF(OR(A69="",C69=0),"",D69/C69)</f>
      </c>
      <c r="G69" s="10">
        <f>IF(OR(A69="",D69=0),"",E69/D69)</f>
      </c>
      <c r="H69" s="10">
        <f>IF(OR(A69="",D69=0),"",(G69+1.96^2/(2*D69)-1.96*SQRT(G69*(1-G69)/D69+1.96^2/(4*D69^2)))/(1+1.96^2/D69))</f>
      </c>
      <c r="I69" s="11">
        <f>IF(A69="","",IFERROR((C69-AVERAGE($C$2:$C$501))/STDEV($C$2:$C$501),0))</f>
      </c>
      <c r="J69" s="11">
        <f>IF(OR(A69="",H69=""),"",IFERROR((H69-AVERAGE($H$2:$H$501))/STDEV($H$2:$H$501),0))</f>
      </c>
      <c r="K69">
        <f>IF(OR(A69="",H69=""),"",IF(I69&gt;=0,IF(J69&gt;=0,"明星","问号"),IF(J69&gt;=0,"金牛","瘦狗")))</f>
      </c>
      <c r="L69">
        <f>IF(K69="","",CHOOSE(MATCH(K69,{"明星","金牛","问号","瘦狗"},0),"加仓备货、保持价格","加流量：补关键词、开推广","优化：改主图、改标题、调价格","尽早下架，把资源让出来"))</f>
      </c>
      <c r="M69">
        <f>IF(A69="","",IF(AND(I69&gt;1,E69=0),"高曝光零销量",IF(AND(D69&gt;=30,E69=0),"有点击无转化","")))</f>
      </c>
    </row>
    <row r="70" spans="1:13" x14ac:dyDescent="0.25">
      <c r="A70" s="8"/>
      <c r="B70" s="8"/>
      <c r="C70" s="9"/>
      <c r="D70" s="8"/>
      <c r="E70" s="8"/>
      <c r="F70" s="10">
        <f>IF(OR(A70="",C70=0),"",D70/C70)</f>
      </c>
      <c r="G70" s="10">
        <f>IF(OR(A70="",D70=0),"",E70/D70)</f>
      </c>
      <c r="H70" s="10">
        <f>IF(OR(A70="",D70=0),"",(G70+1.96^2/(2*D70)-1.96*SQRT(G70*(1-G70)/D70+1.96^2/(4*D70^2)))/(1+1.96^2/D70))</f>
      </c>
      <c r="I70" s="11">
        <f>IF(A70="","",IFERROR((C70-AVERAGE($C$2:$C$501))/STDEV($C$2:$C$501),0))</f>
      </c>
      <c r="J70" s="11">
        <f>IF(OR(A70="",H70=""),"",IFERROR((H70-AVERAGE($H$2:$H$501))/STDEV($H$2:$H$501),0))</f>
      </c>
      <c r="K70">
        <f>IF(OR(A70="",H70=""),"",IF(I70&gt;=0,IF(J70&gt;=0,"明星","问号"),IF(J70&gt;=0,"金牛","瘦狗")))</f>
      </c>
      <c r="L70">
        <f>IF(K70="","",CHOOSE(MATCH(K70,{"明星","金牛","问号","瘦狗"},0),"加仓备货、保持价格","加流量：补关键词、开推广","优化：改主图、改标题、调价格","尽早下架，把资源让出来"))</f>
      </c>
      <c r="M70">
        <f>IF(A70="","",IF(AND(I70&gt;1,E70=0),"高曝光零销量",IF(AND(D70&gt;=30,E70=0),"有点击无转化","")))</f>
      </c>
    </row>
    <row r="71" spans="1:13" x14ac:dyDescent="0.25">
      <c r="A71" s="8"/>
      <c r="B71" s="8"/>
      <c r="C71" s="9"/>
      <c r="D71" s="8"/>
      <c r="E71" s="8"/>
      <c r="F71" s="10">
        <f>IF(OR(A71="",C71=0),"",D71/C71)</f>
      </c>
      <c r="G71" s="10">
        <f>IF(OR(A71="",D71=0),"",E71/D71)</f>
      </c>
      <c r="H71" s="10">
        <f>IF(OR(A71="",D71=0),"",(G71+1.96^2/(2*D71)-1.96*SQRT(G71*(1-G71)/D71+1.96^2/(4*D71^2)))/(1+1.96^2/D71))</f>
      </c>
      <c r="I71" s="11">
        <f>IF(A71="","",IFERROR((C71-AVERAGE($C$2:$C$501))/STDEV($C$2:$C$501),0))</f>
      </c>
      <c r="J71" s="11">
        <f>IF(OR(A71="",H71=""),"",IFERROR((H71-AVERAGE($H$2:$H$501))/STDEV($H$2:$H$501),0))</f>
      </c>
      <c r="K71">
        <f>IF(OR(A71="",H71=""),"",IF(I71&gt;=0,IF(J71&gt;=0,"明星","问号"),IF(J71&gt;=0,"金牛","瘦狗")))</f>
      </c>
      <c r="L71">
        <f>IF(K71="","",CHOOSE(MATCH(K71,{"明星","金牛","问号","瘦狗"},0),"加仓备货、保持价格","加流量：补关键词、开推广","优化：改主图、改标题、调价格","尽早下架，把资源让出来"))</f>
      </c>
      <c r="M71">
        <f>IF(A71="","",IF(AND(I71&gt;1,E71=0),"高曝光零销量",IF(AND(D71&gt;=30,E71=0),"有点击无转化","")))</f>
      </c>
    </row>
    <row r="72" spans="1:13" x14ac:dyDescent="0.25">
      <c r="A72" s="8"/>
      <c r="B72" s="8"/>
      <c r="C72" s="9"/>
      <c r="D72" s="8"/>
      <c r="E72" s="8"/>
      <c r="F72" s="10">
        <f>IF(OR(A72="",C72=0),"",D72/C72)</f>
      </c>
      <c r="G72" s="10">
        <f>IF(OR(A72="",D72=0),"",E72/D72)</f>
      </c>
      <c r="H72" s="10">
        <f>IF(OR(A72="",D72=0),"",(G72+1.96^2/(2*D72)-1.96*SQRT(G72*(1-G72)/D72+1.96^2/(4*D72^2)))/(1+1.96^2/D72))</f>
      </c>
      <c r="I72" s="11">
        <f>IF(A72="","",IFERROR((C72-AVERAGE($C$2:$C$501))/STDEV($C$2:$C$501),0))</f>
      </c>
      <c r="J72" s="11">
        <f>IF(OR(A72="",H72=""),"",IFERROR((H72-AVERAGE($H$2:$H$501))/STDEV($H$2:$H$501),0))</f>
      </c>
      <c r="K72">
        <f>IF(OR(A72="",H72=""),"",IF(I72&gt;=0,IF(J72&gt;=0,"明星","问号"),IF(J72&gt;=0,"金牛","瘦狗")))</f>
      </c>
      <c r="L72">
        <f>IF(K72="","",CHOOSE(MATCH(K72,{"明星","金牛","问号","瘦狗"},0),"加仓备货、保持价格","加流量：补关键词、开推广","优化：改主图、改标题、调价格","尽早下架，把资源让出来"))</f>
      </c>
      <c r="M72">
        <f>IF(A72="","",IF(AND(I72&gt;1,E72=0),"高曝光零销量",IF(AND(D72&gt;=30,E72=0),"有点击无转化","")))</f>
      </c>
    </row>
    <row r="73" spans="1:13" x14ac:dyDescent="0.25">
      <c r="A73" s="8"/>
      <c r="B73" s="8"/>
      <c r="C73" s="9"/>
      <c r="D73" s="8"/>
      <c r="E73" s="8"/>
      <c r="F73" s="10">
        <f>IF(OR(A73="",C73=0),"",D73/C73)</f>
      </c>
      <c r="G73" s="10">
        <f>IF(OR(A73="",D73=0),"",E73/D73)</f>
      </c>
      <c r="H73" s="10">
        <f>IF(OR(A73="",D73=0),"",(G73+1.96^2/(2*D73)-1.96*SQRT(G73*(1-G73)/D73+1.96^2/(4*D73^2)))/(1+1.96^2/D73))</f>
      </c>
      <c r="I73" s="11">
        <f>IF(A73="","",IFERROR((C73-AVERAGE($C$2:$C$501))/STDEV($C$2:$C$501),0))</f>
      </c>
      <c r="J73" s="11">
        <f>IF(OR(A73="",H73=""),"",IFERROR((H73-AVERAGE($H$2:$H$501))/STDEV($H$2:$H$501),0))</f>
      </c>
      <c r="K73">
        <f>IF(OR(A73="",H73=""),"",IF(I73&gt;=0,IF(J73&gt;=0,"明星","问号"),IF(J73&gt;=0,"金牛","瘦狗")))</f>
      </c>
      <c r="L73">
        <f>IF(K73="","",CHOOSE(MATCH(K73,{"明星","金牛","问号","瘦狗"},0),"加仓备货、保持价格","加流量：补关键词、开推广","优化：改主图、改标题、调价格","尽早下架，把资源让出来"))</f>
      </c>
      <c r="M73">
        <f>IF(A73="","",IF(AND(I73&gt;1,E73=0),"高曝光零销量",IF(AND(D73&gt;=30,E73=0),"有点击无转化","")))</f>
      </c>
    </row>
    <row r="74" spans="1:13" x14ac:dyDescent="0.25">
      <c r="A74" s="8"/>
      <c r="B74" s="8"/>
      <c r="C74" s="9"/>
      <c r="D74" s="8"/>
      <c r="E74" s="8"/>
      <c r="F74" s="10">
        <f>IF(OR(A74="",C74=0),"",D74/C74)</f>
      </c>
      <c r="G74" s="10">
        <f>IF(OR(A74="",D74=0),"",E74/D74)</f>
      </c>
      <c r="H74" s="10">
        <f>IF(OR(A74="",D74=0),"",(G74+1.96^2/(2*D74)-1.96*SQRT(G74*(1-G74)/D74+1.96^2/(4*D74^2)))/(1+1.96^2/D74))</f>
      </c>
      <c r="I74" s="11">
        <f>IF(A74="","",IFERROR((C74-AVERAGE($C$2:$C$501))/STDEV($C$2:$C$501),0))</f>
      </c>
      <c r="J74" s="11">
        <f>IF(OR(A74="",H74=""),"",IFERROR((H74-AVERAGE($H$2:$H$501))/STDEV($H$2:$H$501),0))</f>
      </c>
      <c r="K74">
        <f>IF(OR(A74="",H74=""),"",IF(I74&gt;=0,IF(J74&gt;=0,"明星","问号"),IF(J74&gt;=0,"金牛","瘦狗")))</f>
      </c>
      <c r="L74">
        <f>IF(K74="","",CHOOSE(MATCH(K74,{"明星","金牛","问号","瘦狗"},0),"加仓备货、保持价格","加流量：补关键词、开推广","优化：改主图、改标题、调价格","尽早下架，把资源让出来"))</f>
      </c>
      <c r="M74">
        <f>IF(A74="","",IF(AND(I74&gt;1,E74=0),"高曝光零销量",IF(AND(D74&gt;=30,E74=0),"有点击无转化","")))</f>
      </c>
    </row>
    <row r="75" spans="1:13" x14ac:dyDescent="0.25">
      <c r="A75" s="8"/>
      <c r="B75" s="8"/>
      <c r="C75" s="9"/>
      <c r="D75" s="8"/>
      <c r="E75" s="8"/>
      <c r="F75" s="10">
        <f>IF(OR(A75="",C75=0),"",D75/C75)</f>
      </c>
      <c r="G75" s="10">
        <f>IF(OR(A75="",D75=0),"",E75/D75)</f>
      </c>
      <c r="H75" s="10">
        <f>IF(OR(A75="",D75=0),"",(G75+1.96^2/(2*D75)-1.96*SQRT(G75*(1-G75)/D75+1.96^2/(4*D75^2)))/(1+1.96^2/D75))</f>
      </c>
      <c r="I75" s="11">
        <f>IF(A75="","",IFERROR((C75-AVERAGE($C$2:$C$501))/STDEV($C$2:$C$501),0))</f>
      </c>
      <c r="J75" s="11">
        <f>IF(OR(A75="",H75=""),"",IFERROR((H75-AVERAGE($H$2:$H$501))/STDEV($H$2:$H$501),0))</f>
      </c>
      <c r="K75">
        <f>IF(OR(A75="",H75=""),"",IF(I75&gt;=0,IF(J75&gt;=0,"明星","问号"),IF(J75&gt;=0,"金牛","瘦狗")))</f>
      </c>
      <c r="L75">
        <f>IF(K75="","",CHOOSE(MATCH(K75,{"明星","金牛","问号","瘦狗"},0),"加仓备货、保持价格","加流量：补关键词、开推广","优化：改主图、改标题、调价格","尽早下架，把资源让出来"))</f>
      </c>
      <c r="M75">
        <f>IF(A75="","",IF(AND(I75&gt;1,E75=0),"高曝光零销量",IF(AND(D75&gt;=30,E75=0),"有点击无转化","")))</f>
      </c>
    </row>
    <row r="76" spans="1:13" x14ac:dyDescent="0.25">
      <c r="A76" s="8"/>
      <c r="B76" s="8"/>
      <c r="C76" s="9"/>
      <c r="D76" s="8"/>
      <c r="E76" s="8"/>
      <c r="F76" s="10">
        <f>IF(OR(A76="",C76=0),"",D76/C76)</f>
      </c>
      <c r="G76" s="10">
        <f>IF(OR(A76="",D76=0),"",E76/D76)</f>
      </c>
      <c r="H76" s="10">
        <f>IF(OR(A76="",D76=0),"",(G76+1.96^2/(2*D76)-1.96*SQRT(G76*(1-G76)/D76+1.96^2/(4*D76^2)))/(1+1.96^2/D76))</f>
      </c>
      <c r="I76" s="11">
        <f>IF(A76="","",IFERROR((C76-AVERAGE($C$2:$C$501))/STDEV($C$2:$C$501),0))</f>
      </c>
      <c r="J76" s="11">
        <f>IF(OR(A76="",H76=""),"",IFERROR((H76-AVERAGE($H$2:$H$501))/STDEV($H$2:$H$501),0))</f>
      </c>
      <c r="K76">
        <f>IF(OR(A76="",H76=""),"",IF(I76&gt;=0,IF(J76&gt;=0,"明星","问号"),IF(J76&gt;=0,"金牛","瘦狗")))</f>
      </c>
      <c r="L76">
        <f>IF(K76="","",CHOOSE(MATCH(K76,{"明星","金牛","问号","瘦狗"},0),"加仓备货、保持价格","加流量：补关键词、开推广","优化：改主图、改标题、调价格","尽早下架，把资源让出来"))</f>
      </c>
      <c r="M76">
        <f>IF(A76="","",IF(AND(I76&gt;1,E76=0),"高曝光零销量",IF(AND(D76&gt;=30,E76=0),"有点击无转化","")))</f>
      </c>
    </row>
    <row r="77" spans="1:13" x14ac:dyDescent="0.25">
      <c r="A77" s="8"/>
      <c r="B77" s="8"/>
      <c r="C77" s="9"/>
      <c r="D77" s="8"/>
      <c r="E77" s="8"/>
      <c r="F77" s="10">
        <f>IF(OR(A77="",C77=0),"",D77/C77)</f>
      </c>
      <c r="G77" s="10">
        <f>IF(OR(A77="",D77=0),"",E77/D77)</f>
      </c>
      <c r="H77" s="10">
        <f>IF(OR(A77="",D77=0),"",(G77+1.96^2/(2*D77)-1.96*SQRT(G77*(1-G77)/D77+1.96^2/(4*D77^2)))/(1+1.96^2/D77))</f>
      </c>
      <c r="I77" s="11">
        <f>IF(A77="","",IFERROR((C77-AVERAGE($C$2:$C$501))/STDEV($C$2:$C$501),0))</f>
      </c>
      <c r="J77" s="11">
        <f>IF(OR(A77="",H77=""),"",IFERROR((H77-AVERAGE($H$2:$H$501))/STDEV($H$2:$H$501),0))</f>
      </c>
      <c r="K77">
        <f>IF(OR(A77="",H77=""),"",IF(I77&gt;=0,IF(J77&gt;=0,"明星","问号"),IF(J77&gt;=0,"金牛","瘦狗")))</f>
      </c>
      <c r="L77">
        <f>IF(K77="","",CHOOSE(MATCH(K77,{"明星","金牛","问号","瘦狗"},0),"加仓备货、保持价格","加流量：补关键词、开推广","优化：改主图、改标题、调价格","尽早下架，把资源让出来"))</f>
      </c>
      <c r="M77">
        <f>IF(A77="","",IF(AND(I77&gt;1,E77=0),"高曝光零销量",IF(AND(D77&gt;=30,E77=0),"有点击无转化","")))</f>
      </c>
    </row>
    <row r="78" spans="1:13" x14ac:dyDescent="0.25">
      <c r="A78" s="8"/>
      <c r="B78" s="8"/>
      <c r="C78" s="9"/>
      <c r="D78" s="8"/>
      <c r="E78" s="8"/>
      <c r="F78" s="10">
        <f>IF(OR(A78="",C78=0),"",D78/C78)</f>
      </c>
      <c r="G78" s="10">
        <f>IF(OR(A78="",D78=0),"",E78/D78)</f>
      </c>
      <c r="H78" s="10">
        <f>IF(OR(A78="",D78=0),"",(G78+1.96^2/(2*D78)-1.96*SQRT(G78*(1-G78)/D78+1.96^2/(4*D78^2)))/(1+1.96^2/D78))</f>
      </c>
      <c r="I78" s="11">
        <f>IF(A78="","",IFERROR((C78-AVERAGE($C$2:$C$501))/STDEV($C$2:$C$501),0))</f>
      </c>
      <c r="J78" s="11">
        <f>IF(OR(A78="",H78=""),"",IFERROR((H78-AVERAGE($H$2:$H$501))/STDEV($H$2:$H$501),0))</f>
      </c>
      <c r="K78">
        <f>IF(OR(A78="",H78=""),"",IF(I78&gt;=0,IF(J78&gt;=0,"明星","问号"),IF(J78&gt;=0,"金牛","瘦狗")))</f>
      </c>
      <c r="L78">
        <f>IF(K78="","",CHOOSE(MATCH(K78,{"明星","金牛","问号","瘦狗"},0),"加仓备货、保持价格","加流量：补关键词、开推广","优化：改主图、改标题、调价格","尽早下架，把资源让出来"))</f>
      </c>
      <c r="M78">
        <f>IF(A78="","",IF(AND(I78&gt;1,E78=0),"高曝光零销量",IF(AND(D78&gt;=30,E78=0),"有点击无转化","")))</f>
      </c>
    </row>
    <row r="79" spans="1:13" x14ac:dyDescent="0.25">
      <c r="A79" s="8"/>
      <c r="B79" s="8"/>
      <c r="C79" s="9"/>
      <c r="D79" s="8"/>
      <c r="E79" s="8"/>
      <c r="F79" s="10">
        <f>IF(OR(A79="",C79=0),"",D79/C79)</f>
      </c>
      <c r="G79" s="10">
        <f>IF(OR(A79="",D79=0),"",E79/D79)</f>
      </c>
      <c r="H79" s="10">
        <f>IF(OR(A79="",D79=0),"",(G79+1.96^2/(2*D79)-1.96*SQRT(G79*(1-G79)/D79+1.96^2/(4*D79^2)))/(1+1.96^2/D79))</f>
      </c>
      <c r="I79" s="11">
        <f>IF(A79="","",IFERROR((C79-AVERAGE($C$2:$C$501))/STDEV($C$2:$C$501),0))</f>
      </c>
      <c r="J79" s="11">
        <f>IF(OR(A79="",H79=""),"",IFERROR((H79-AVERAGE($H$2:$H$501))/STDEV($H$2:$H$501),0))</f>
      </c>
      <c r="K79">
        <f>IF(OR(A79="",H79=""),"",IF(I79&gt;=0,IF(J79&gt;=0,"明星","问号"),IF(J79&gt;=0,"金牛","瘦狗")))</f>
      </c>
      <c r="L79">
        <f>IF(K79="","",CHOOSE(MATCH(K79,{"明星","金牛","问号","瘦狗"},0),"加仓备货、保持价格","加流量：补关键词、开推广","优化：改主图、改标题、调价格","尽早下架，把资源让出来"))</f>
      </c>
      <c r="M79">
        <f>IF(A79="","",IF(AND(I79&gt;1,E79=0),"高曝光零销量",IF(AND(D79&gt;=30,E79=0),"有点击无转化","")))</f>
      </c>
    </row>
    <row r="80" spans="1:13" x14ac:dyDescent="0.25">
      <c r="A80" s="8"/>
      <c r="B80" s="8"/>
      <c r="C80" s="9"/>
      <c r="D80" s="8"/>
      <c r="E80" s="8"/>
      <c r="F80" s="10">
        <f>IF(OR(A80="",C80=0),"",D80/C80)</f>
      </c>
      <c r="G80" s="10">
        <f>IF(OR(A80="",D80=0),"",E80/D80)</f>
      </c>
      <c r="H80" s="10">
        <f>IF(OR(A80="",D80=0),"",(G80+1.96^2/(2*D80)-1.96*SQRT(G80*(1-G80)/D80+1.96^2/(4*D80^2)))/(1+1.96^2/D80))</f>
      </c>
      <c r="I80" s="11">
        <f>IF(A80="","",IFERROR((C80-AVERAGE($C$2:$C$501))/STDEV($C$2:$C$501),0))</f>
      </c>
      <c r="J80" s="11">
        <f>IF(OR(A80="",H80=""),"",IFERROR((H80-AVERAGE($H$2:$H$501))/STDEV($H$2:$H$501),0))</f>
      </c>
      <c r="K80">
        <f>IF(OR(A80="",H80=""),"",IF(I80&gt;=0,IF(J80&gt;=0,"明星","问号"),IF(J80&gt;=0,"金牛","瘦狗")))</f>
      </c>
      <c r="L80">
        <f>IF(K80="","",CHOOSE(MATCH(K80,{"明星","金牛","问号","瘦狗"},0),"加仓备货、保持价格","加流量：补关键词、开推广","优化：改主图、改标题、调价格","尽早下架，把资源让出来"))</f>
      </c>
      <c r="M80">
        <f>IF(A80="","",IF(AND(I80&gt;1,E80=0),"高曝光零销量",IF(AND(D80&gt;=30,E80=0),"有点击无转化","")))</f>
      </c>
    </row>
    <row r="81" spans="1:13" x14ac:dyDescent="0.25">
      <c r="A81" s="8"/>
      <c r="B81" s="8"/>
      <c r="C81" s="9"/>
      <c r="D81" s="8"/>
      <c r="E81" s="8"/>
      <c r="F81" s="10">
        <f>IF(OR(A81="",C81=0),"",D81/C81)</f>
      </c>
      <c r="G81" s="10">
        <f>IF(OR(A81="",D81=0),"",E81/D81)</f>
      </c>
      <c r="H81" s="10">
        <f>IF(OR(A81="",D81=0),"",(G81+1.96^2/(2*D81)-1.96*SQRT(G81*(1-G81)/D81+1.96^2/(4*D81^2)))/(1+1.96^2/D81))</f>
      </c>
      <c r="I81" s="11">
        <f>IF(A81="","",IFERROR((C81-AVERAGE($C$2:$C$501))/STDEV($C$2:$C$501),0))</f>
      </c>
      <c r="J81" s="11">
        <f>IF(OR(A81="",H81=""),"",IFERROR((H81-AVERAGE($H$2:$H$501))/STDEV($H$2:$H$501),0))</f>
      </c>
      <c r="K81">
        <f>IF(OR(A81="",H81=""),"",IF(I81&gt;=0,IF(J81&gt;=0,"明星","问号"),IF(J81&gt;=0,"金牛","瘦狗")))</f>
      </c>
      <c r="L81">
        <f>IF(K81="","",CHOOSE(MATCH(K81,{"明星","金牛","问号","瘦狗"},0),"加仓备货、保持价格","加流量：补关键词、开推广","优化：改主图、改标题、调价格","尽早下架，把资源让出来"))</f>
      </c>
      <c r="M81">
        <f>IF(A81="","",IF(AND(I81&gt;1,E81=0),"高曝光零销量",IF(AND(D81&gt;=30,E81=0),"有点击无转化","")))</f>
      </c>
    </row>
    <row r="82" spans="1:13" x14ac:dyDescent="0.25">
      <c r="A82" s="8"/>
      <c r="B82" s="8"/>
      <c r="C82" s="9"/>
      <c r="D82" s="8"/>
      <c r="E82" s="8"/>
      <c r="F82" s="10">
        <f>IF(OR(A82="",C82=0),"",D82/C82)</f>
      </c>
      <c r="G82" s="10">
        <f>IF(OR(A82="",D82=0),"",E82/D82)</f>
      </c>
      <c r="H82" s="10">
        <f>IF(OR(A82="",D82=0),"",(G82+1.96^2/(2*D82)-1.96*SQRT(G82*(1-G82)/D82+1.96^2/(4*D82^2)))/(1+1.96^2/D82))</f>
      </c>
      <c r="I82" s="11">
        <f>IF(A82="","",IFERROR((C82-AVERAGE($C$2:$C$501))/STDEV($C$2:$C$501),0))</f>
      </c>
      <c r="J82" s="11">
        <f>IF(OR(A82="",H82=""),"",IFERROR((H82-AVERAGE($H$2:$H$501))/STDEV($H$2:$H$501),0))</f>
      </c>
      <c r="K82">
        <f>IF(OR(A82="",H82=""),"",IF(I82&gt;=0,IF(J82&gt;=0,"明星","问号"),IF(J82&gt;=0,"金牛","瘦狗")))</f>
      </c>
      <c r="L82">
        <f>IF(K82="","",CHOOSE(MATCH(K82,{"明星","金牛","问号","瘦狗"},0),"加仓备货、保持价格","加流量：补关键词、开推广","优化：改主图、改标题、调价格","尽早下架，把资源让出来"))</f>
      </c>
      <c r="M82">
        <f>IF(A82="","",IF(AND(I82&gt;1,E82=0),"高曝光零销量",IF(AND(D82&gt;=30,E82=0),"有点击无转化","")))</f>
      </c>
    </row>
    <row r="83" spans="1:13" x14ac:dyDescent="0.25">
      <c r="A83" s="8"/>
      <c r="B83" s="8"/>
      <c r="C83" s="9"/>
      <c r="D83" s="8"/>
      <c r="E83" s="8"/>
      <c r="F83" s="10">
        <f>IF(OR(A83="",C83=0),"",D83/C83)</f>
      </c>
      <c r="G83" s="10">
        <f>IF(OR(A83="",D83=0),"",E83/D83)</f>
      </c>
      <c r="H83" s="10">
        <f>IF(OR(A83="",D83=0),"",(G83+1.96^2/(2*D83)-1.96*SQRT(G83*(1-G83)/D83+1.96^2/(4*D83^2)))/(1+1.96^2/D83))</f>
      </c>
      <c r="I83" s="11">
        <f>IF(A83="","",IFERROR((C83-AVERAGE($C$2:$C$501))/STDEV($C$2:$C$501),0))</f>
      </c>
      <c r="J83" s="11">
        <f>IF(OR(A83="",H83=""),"",IFERROR((H83-AVERAGE($H$2:$H$501))/STDEV($H$2:$H$501),0))</f>
      </c>
      <c r="K83">
        <f>IF(OR(A83="",H83=""),"",IF(I83&gt;=0,IF(J83&gt;=0,"明星","问号"),IF(J83&gt;=0,"金牛","瘦狗")))</f>
      </c>
      <c r="L83">
        <f>IF(K83="","",CHOOSE(MATCH(K83,{"明星","金牛","问号","瘦狗"},0),"加仓备货、保持价格","加流量：补关键词、开推广","优化：改主图、改标题、调价格","尽早下架，把资源让出来"))</f>
      </c>
      <c r="M83">
        <f>IF(A83="","",IF(AND(I83&gt;1,E83=0),"高曝光零销量",IF(AND(D83&gt;=30,E83=0),"有点击无转化","")))</f>
      </c>
    </row>
    <row r="84" spans="1:13" x14ac:dyDescent="0.25">
      <c r="A84" s="8"/>
      <c r="B84" s="8"/>
      <c r="C84" s="9"/>
      <c r="D84" s="8"/>
      <c r="E84" s="8"/>
      <c r="F84" s="10">
        <f>IF(OR(A84="",C84=0),"",D84/C84)</f>
      </c>
      <c r="G84" s="10">
        <f>IF(OR(A84="",D84=0),"",E84/D84)</f>
      </c>
      <c r="H84" s="10">
        <f>IF(OR(A84="",D84=0),"",(G84+1.96^2/(2*D84)-1.96*SQRT(G84*(1-G84)/D84+1.96^2/(4*D84^2)))/(1+1.96^2/D84))</f>
      </c>
      <c r="I84" s="11">
        <f>IF(A84="","",IFERROR((C84-AVERAGE($C$2:$C$501))/STDEV($C$2:$C$501),0))</f>
      </c>
      <c r="J84" s="11">
        <f>IF(OR(A84="",H84=""),"",IFERROR((H84-AVERAGE($H$2:$H$501))/STDEV($H$2:$H$501),0))</f>
      </c>
      <c r="K84">
        <f>IF(OR(A84="",H84=""),"",IF(I84&gt;=0,IF(J84&gt;=0,"明星","问号"),IF(J84&gt;=0,"金牛","瘦狗")))</f>
      </c>
      <c r="L84">
        <f>IF(K84="","",CHOOSE(MATCH(K84,{"明星","金牛","问号","瘦狗"},0),"加仓备货、保持价格","加流量：补关键词、开推广","优化：改主图、改标题、调价格","尽早下架，把资源让出来"))</f>
      </c>
      <c r="M84">
        <f>IF(A84="","",IF(AND(I84&gt;1,E84=0),"高曝光零销量",IF(AND(D84&gt;=30,E84=0),"有点击无转化","")))</f>
      </c>
    </row>
    <row r="85" spans="1:13" x14ac:dyDescent="0.25">
      <c r="A85" s="8"/>
      <c r="B85" s="8"/>
      <c r="C85" s="9"/>
      <c r="D85" s="8"/>
      <c r="E85" s="8"/>
      <c r="F85" s="10">
        <f>IF(OR(A85="",C85=0),"",D85/C85)</f>
      </c>
      <c r="G85" s="10">
        <f>IF(OR(A85="",D85=0),"",E85/D85)</f>
      </c>
      <c r="H85" s="10">
        <f>IF(OR(A85="",D85=0),"",(G85+1.96^2/(2*D85)-1.96*SQRT(G85*(1-G85)/D85+1.96^2/(4*D85^2)))/(1+1.96^2/D85))</f>
      </c>
      <c r="I85" s="11">
        <f>IF(A85="","",IFERROR((C85-AVERAGE($C$2:$C$501))/STDEV($C$2:$C$501),0))</f>
      </c>
      <c r="J85" s="11">
        <f>IF(OR(A85="",H85=""),"",IFERROR((H85-AVERAGE($H$2:$H$501))/STDEV($H$2:$H$501),0))</f>
      </c>
      <c r="K85">
        <f>IF(OR(A85="",H85=""),"",IF(I85&gt;=0,IF(J85&gt;=0,"明星","问号"),IF(J85&gt;=0,"金牛","瘦狗")))</f>
      </c>
      <c r="L85">
        <f>IF(K85="","",CHOOSE(MATCH(K85,{"明星","金牛","问号","瘦狗"},0),"加仓备货、保持价格","加流量：补关键词、开推广","优化：改主图、改标题、调价格","尽早下架，把资源让出来"))</f>
      </c>
      <c r="M85">
        <f>IF(A85="","",IF(AND(I85&gt;1,E85=0),"高曝光零销量",IF(AND(D85&gt;=30,E85=0),"有点击无转化","")))</f>
      </c>
    </row>
    <row r="86" spans="1:13" x14ac:dyDescent="0.25">
      <c r="A86" s="8"/>
      <c r="B86" s="8"/>
      <c r="C86" s="9"/>
      <c r="D86" s="8"/>
      <c r="E86" s="8"/>
      <c r="F86" s="10">
        <f>IF(OR(A86="",C86=0),"",D86/C86)</f>
      </c>
      <c r="G86" s="10">
        <f>IF(OR(A86="",D86=0),"",E86/D86)</f>
      </c>
      <c r="H86" s="10">
        <f>IF(OR(A86="",D86=0),"",(G86+1.96^2/(2*D86)-1.96*SQRT(G86*(1-G86)/D86+1.96^2/(4*D86^2)))/(1+1.96^2/D86))</f>
      </c>
      <c r="I86" s="11">
        <f>IF(A86="","",IFERROR((C86-AVERAGE($C$2:$C$501))/STDEV($C$2:$C$501),0))</f>
      </c>
      <c r="J86" s="11">
        <f>IF(OR(A86="",H86=""),"",IFERROR((H86-AVERAGE($H$2:$H$501))/STDEV($H$2:$H$501),0))</f>
      </c>
      <c r="K86">
        <f>IF(OR(A86="",H86=""),"",IF(I86&gt;=0,IF(J86&gt;=0,"明星","问号"),IF(J86&gt;=0,"金牛","瘦狗")))</f>
      </c>
      <c r="L86">
        <f>IF(K86="","",CHOOSE(MATCH(K86,{"明星","金牛","问号","瘦狗"},0),"加仓备货、保持价格","加流量：补关键词、开推广","优化：改主图、改标题、调价格","尽早下架，把资源让出来"))</f>
      </c>
      <c r="M86">
        <f>IF(A86="","",IF(AND(I86&gt;1,E86=0),"高曝光零销量",IF(AND(D86&gt;=30,E86=0),"有点击无转化","")))</f>
      </c>
    </row>
    <row r="87" spans="1:13" x14ac:dyDescent="0.25">
      <c r="A87" s="8"/>
      <c r="B87" s="8"/>
      <c r="C87" s="9"/>
      <c r="D87" s="8"/>
      <c r="E87" s="8"/>
      <c r="F87" s="10">
        <f>IF(OR(A87="",C87=0),"",D87/C87)</f>
      </c>
      <c r="G87" s="10">
        <f>IF(OR(A87="",D87=0),"",E87/D87)</f>
      </c>
      <c r="H87" s="10">
        <f>IF(OR(A87="",D87=0),"",(G87+1.96^2/(2*D87)-1.96*SQRT(G87*(1-G87)/D87+1.96^2/(4*D87^2)))/(1+1.96^2/D87))</f>
      </c>
      <c r="I87" s="11">
        <f>IF(A87="","",IFERROR((C87-AVERAGE($C$2:$C$501))/STDEV($C$2:$C$501),0))</f>
      </c>
      <c r="J87" s="11">
        <f>IF(OR(A87="",H87=""),"",IFERROR((H87-AVERAGE($H$2:$H$501))/STDEV($H$2:$H$501),0))</f>
      </c>
      <c r="K87">
        <f>IF(OR(A87="",H87=""),"",IF(I87&gt;=0,IF(J87&gt;=0,"明星","问号"),IF(J87&gt;=0,"金牛","瘦狗")))</f>
      </c>
      <c r="L87">
        <f>IF(K87="","",CHOOSE(MATCH(K87,{"明星","金牛","问号","瘦狗"},0),"加仓备货、保持价格","加流量：补关键词、开推广","优化：改主图、改标题、调价格","尽早下架，把资源让出来"))</f>
      </c>
      <c r="M87">
        <f>IF(A87="","",IF(AND(I87&gt;1,E87=0),"高曝光零销量",IF(AND(D87&gt;=30,E87=0),"有点击无转化","")))</f>
      </c>
    </row>
    <row r="88" spans="1:13" x14ac:dyDescent="0.25">
      <c r="A88" s="8"/>
      <c r="B88" s="8"/>
      <c r="C88" s="9"/>
      <c r="D88" s="8"/>
      <c r="E88" s="8"/>
      <c r="F88" s="10">
        <f>IF(OR(A88="",C88=0),"",D88/C88)</f>
      </c>
      <c r="G88" s="10">
        <f>IF(OR(A88="",D88=0),"",E88/D88)</f>
      </c>
      <c r="H88" s="10">
        <f>IF(OR(A88="",D88=0),"",(G88+1.96^2/(2*D88)-1.96*SQRT(G88*(1-G88)/D88+1.96^2/(4*D88^2)))/(1+1.96^2/D88))</f>
      </c>
      <c r="I88" s="11">
        <f>IF(A88="","",IFERROR((C88-AVERAGE($C$2:$C$501))/STDEV($C$2:$C$501),0))</f>
      </c>
      <c r="J88" s="11">
        <f>IF(OR(A88="",H88=""),"",IFERROR((H88-AVERAGE($H$2:$H$501))/STDEV($H$2:$H$501),0))</f>
      </c>
      <c r="K88">
        <f>IF(OR(A88="",H88=""),"",IF(I88&gt;=0,IF(J88&gt;=0,"明星","问号"),IF(J88&gt;=0,"金牛","瘦狗")))</f>
      </c>
      <c r="L88">
        <f>IF(K88="","",CHOOSE(MATCH(K88,{"明星","金牛","问号","瘦狗"},0),"加仓备货、保持价格","加流量：补关键词、开推广","优化：改主图、改标题、调价格","尽早下架，把资源让出来"))</f>
      </c>
      <c r="M88">
        <f>IF(A88="","",IF(AND(I88&gt;1,E88=0),"高曝光零销量",IF(AND(D88&gt;=30,E88=0),"有点击无转化","")))</f>
      </c>
    </row>
    <row r="89" spans="1:13" x14ac:dyDescent="0.25">
      <c r="A89" s="8"/>
      <c r="B89" s="8"/>
      <c r="C89" s="9"/>
      <c r="D89" s="8"/>
      <c r="E89" s="8"/>
      <c r="F89" s="10">
        <f>IF(OR(A89="",C89=0),"",D89/C89)</f>
      </c>
      <c r="G89" s="10">
        <f>IF(OR(A89="",D89=0),"",E89/D89)</f>
      </c>
      <c r="H89" s="10">
        <f>IF(OR(A89="",D89=0),"",(G89+1.96^2/(2*D89)-1.96*SQRT(G89*(1-G89)/D89+1.96^2/(4*D89^2)))/(1+1.96^2/D89))</f>
      </c>
      <c r="I89" s="11">
        <f>IF(A89="","",IFERROR((C89-AVERAGE($C$2:$C$501))/STDEV($C$2:$C$501),0))</f>
      </c>
      <c r="J89" s="11">
        <f>IF(OR(A89="",H89=""),"",IFERROR((H89-AVERAGE($H$2:$H$501))/STDEV($H$2:$H$501),0))</f>
      </c>
      <c r="K89">
        <f>IF(OR(A89="",H89=""),"",IF(I89&gt;=0,IF(J89&gt;=0,"明星","问号"),IF(J89&gt;=0,"金牛","瘦狗")))</f>
      </c>
      <c r="L89">
        <f>IF(K89="","",CHOOSE(MATCH(K89,{"明星","金牛","问号","瘦狗"},0),"加仓备货、保持价格","加流量：补关键词、开推广","优化：改主图、改标题、调价格","尽早下架，把资源让出来"))</f>
      </c>
      <c r="M89">
        <f>IF(A89="","",IF(AND(I89&gt;1,E89=0),"高曝光零销量",IF(AND(D89&gt;=30,E89=0),"有点击无转化","")))</f>
      </c>
    </row>
    <row r="90" spans="1:13" x14ac:dyDescent="0.25">
      <c r="A90" s="8"/>
      <c r="B90" s="8"/>
      <c r="C90" s="9"/>
      <c r="D90" s="8"/>
      <c r="E90" s="8"/>
      <c r="F90" s="10">
        <f>IF(OR(A90="",C90=0),"",D90/C90)</f>
      </c>
      <c r="G90" s="10">
        <f>IF(OR(A90="",D90=0),"",E90/D90)</f>
      </c>
      <c r="H90" s="10">
        <f>IF(OR(A90="",D90=0),"",(G90+1.96^2/(2*D90)-1.96*SQRT(G90*(1-G90)/D90+1.96^2/(4*D90^2)))/(1+1.96^2/D90))</f>
      </c>
      <c r="I90" s="11">
        <f>IF(A90="","",IFERROR((C90-AVERAGE($C$2:$C$501))/STDEV($C$2:$C$501),0))</f>
      </c>
      <c r="J90" s="11">
        <f>IF(OR(A90="",H90=""),"",IFERROR((H90-AVERAGE($H$2:$H$501))/STDEV($H$2:$H$501),0))</f>
      </c>
      <c r="K90">
        <f>IF(OR(A90="",H90=""),"",IF(I90&gt;=0,IF(J90&gt;=0,"明星","问号"),IF(J90&gt;=0,"金牛","瘦狗")))</f>
      </c>
      <c r="L90">
        <f>IF(K90="","",CHOOSE(MATCH(K90,{"明星","金牛","问号","瘦狗"},0),"加仓备货、保持价格","加流量：补关键词、开推广","优化：改主图、改标题、调价格","尽早下架，把资源让出来"))</f>
      </c>
      <c r="M90">
        <f>IF(A90="","",IF(AND(I90&gt;1,E90=0),"高曝光零销量",IF(AND(D90&gt;=30,E90=0),"有点击无转化","")))</f>
      </c>
    </row>
    <row r="91" spans="1:13" x14ac:dyDescent="0.25">
      <c r="A91" s="8"/>
      <c r="B91" s="8"/>
      <c r="C91" s="9"/>
      <c r="D91" s="8"/>
      <c r="E91" s="8"/>
      <c r="F91" s="10">
        <f>IF(OR(A91="",C91=0),"",D91/C91)</f>
      </c>
      <c r="G91" s="10">
        <f>IF(OR(A91="",D91=0),"",E91/D91)</f>
      </c>
      <c r="H91" s="10">
        <f>IF(OR(A91="",D91=0),"",(G91+1.96^2/(2*D91)-1.96*SQRT(G91*(1-G91)/D91+1.96^2/(4*D91^2)))/(1+1.96^2/D91))</f>
      </c>
      <c r="I91" s="11">
        <f>IF(A91="","",IFERROR((C91-AVERAGE($C$2:$C$501))/STDEV($C$2:$C$501),0))</f>
      </c>
      <c r="J91" s="11">
        <f>IF(OR(A91="",H91=""),"",IFERROR((H91-AVERAGE($H$2:$H$501))/STDEV($H$2:$H$501),0))</f>
      </c>
      <c r="K91">
        <f>IF(OR(A91="",H91=""),"",IF(I91&gt;=0,IF(J91&gt;=0,"明星","问号"),IF(J91&gt;=0,"金牛","瘦狗")))</f>
      </c>
      <c r="L91">
        <f>IF(K91="","",CHOOSE(MATCH(K91,{"明星","金牛","问号","瘦狗"},0),"加仓备货、保持价格","加流量：补关键词、开推广","优化：改主图、改标题、调价格","尽早下架，把资源让出来"))</f>
      </c>
      <c r="M91">
        <f>IF(A91="","",IF(AND(I91&gt;1,E91=0),"高曝光零销量",IF(AND(D91&gt;=30,E91=0),"有点击无转化","")))</f>
      </c>
    </row>
    <row r="92" spans="1:13" x14ac:dyDescent="0.25">
      <c r="A92" s="8"/>
      <c r="B92" s="8"/>
      <c r="C92" s="9"/>
      <c r="D92" s="8"/>
      <c r="E92" s="8"/>
      <c r="F92" s="10">
        <f>IF(OR(A92="",C92=0),"",D92/C92)</f>
      </c>
      <c r="G92" s="10">
        <f>IF(OR(A92="",D92=0),"",E92/D92)</f>
      </c>
      <c r="H92" s="10">
        <f>IF(OR(A92="",D92=0),"",(G92+1.96^2/(2*D92)-1.96*SQRT(G92*(1-G92)/D92+1.96^2/(4*D92^2)))/(1+1.96^2/D92))</f>
      </c>
      <c r="I92" s="11">
        <f>IF(A92="","",IFERROR((C92-AVERAGE($C$2:$C$501))/STDEV($C$2:$C$501),0))</f>
      </c>
      <c r="J92" s="11">
        <f>IF(OR(A92="",H92=""),"",IFERROR((H92-AVERAGE($H$2:$H$501))/STDEV($H$2:$H$501),0))</f>
      </c>
      <c r="K92">
        <f>IF(OR(A92="",H92=""),"",IF(I92&gt;=0,IF(J92&gt;=0,"明星","问号"),IF(J92&gt;=0,"金牛","瘦狗")))</f>
      </c>
      <c r="L92">
        <f>IF(K92="","",CHOOSE(MATCH(K92,{"明星","金牛","问号","瘦狗"},0),"加仓备货、保持价格","加流量：补关键词、开推广","优化：改主图、改标题、调价格","尽早下架，把资源让出来"))</f>
      </c>
      <c r="M92">
        <f>IF(A92="","",IF(AND(I92&gt;1,E92=0),"高曝光零销量",IF(AND(D92&gt;=30,E92=0),"有点击无转化","")))</f>
      </c>
    </row>
    <row r="93" spans="1:13" x14ac:dyDescent="0.25">
      <c r="A93" s="8"/>
      <c r="B93" s="8"/>
      <c r="C93" s="9"/>
      <c r="D93" s="8"/>
      <c r="E93" s="8"/>
      <c r="F93" s="10">
        <f>IF(OR(A93="",C93=0),"",D93/C93)</f>
      </c>
      <c r="G93" s="10">
        <f>IF(OR(A93="",D93=0),"",E93/D93)</f>
      </c>
      <c r="H93" s="10">
        <f>IF(OR(A93="",D93=0),"",(G93+1.96^2/(2*D93)-1.96*SQRT(G93*(1-G93)/D93+1.96^2/(4*D93^2)))/(1+1.96^2/D93))</f>
      </c>
      <c r="I93" s="11">
        <f>IF(A93="","",IFERROR((C93-AVERAGE($C$2:$C$501))/STDEV($C$2:$C$501),0))</f>
      </c>
      <c r="J93" s="11">
        <f>IF(OR(A93="",H93=""),"",IFERROR((H93-AVERAGE($H$2:$H$501))/STDEV($H$2:$H$501),0))</f>
      </c>
      <c r="K93">
        <f>IF(OR(A93="",H93=""),"",IF(I93&gt;=0,IF(J93&gt;=0,"明星","问号"),IF(J93&gt;=0,"金牛","瘦狗")))</f>
      </c>
      <c r="L93">
        <f>IF(K93="","",CHOOSE(MATCH(K93,{"明星","金牛","问号","瘦狗"},0),"加仓备货、保持价格","加流量：补关键词、开推广","优化：改主图、改标题、调价格","尽早下架，把资源让出来"))</f>
      </c>
      <c r="M93">
        <f>IF(A93="","",IF(AND(I93&gt;1,E93=0),"高曝光零销量",IF(AND(D93&gt;=30,E93=0),"有点击无转化","")))</f>
      </c>
    </row>
    <row r="94" spans="1:13" x14ac:dyDescent="0.25">
      <c r="A94" s="8"/>
      <c r="B94" s="8"/>
      <c r="C94" s="9"/>
      <c r="D94" s="8"/>
      <c r="E94" s="8"/>
      <c r="F94" s="10">
        <f>IF(OR(A94="",C94=0),"",D94/C94)</f>
      </c>
      <c r="G94" s="10">
        <f>IF(OR(A94="",D94=0),"",E94/D94)</f>
      </c>
      <c r="H94" s="10">
        <f>IF(OR(A94="",D94=0),"",(G94+1.96^2/(2*D94)-1.96*SQRT(G94*(1-G94)/D94+1.96^2/(4*D94^2)))/(1+1.96^2/D94))</f>
      </c>
      <c r="I94" s="11">
        <f>IF(A94="","",IFERROR((C94-AVERAGE($C$2:$C$501))/STDEV($C$2:$C$501),0))</f>
      </c>
      <c r="J94" s="11">
        <f>IF(OR(A94="",H94=""),"",IFERROR((H94-AVERAGE($H$2:$H$501))/STDEV($H$2:$H$501),0))</f>
      </c>
      <c r="K94">
        <f>IF(OR(A94="",H94=""),"",IF(I94&gt;=0,IF(J94&gt;=0,"明星","问号"),IF(J94&gt;=0,"金牛","瘦狗")))</f>
      </c>
      <c r="L94">
        <f>IF(K94="","",CHOOSE(MATCH(K94,{"明星","金牛","问号","瘦狗"},0),"加仓备货、保持价格","加流量：补关键词、开推广","优化：改主图、改标题、调价格","尽早下架，把资源让出来"))</f>
      </c>
      <c r="M94">
        <f>IF(A94="","",IF(AND(I94&gt;1,E94=0),"高曝光零销量",IF(AND(D94&gt;=30,E94=0),"有点击无转化","")))</f>
      </c>
    </row>
    <row r="95" spans="1:13" x14ac:dyDescent="0.25">
      <c r="A95" s="8"/>
      <c r="B95" s="8"/>
      <c r="C95" s="9"/>
      <c r="D95" s="8"/>
      <c r="E95" s="8"/>
      <c r="F95" s="10">
        <f>IF(OR(A95="",C95=0),"",D95/C95)</f>
      </c>
      <c r="G95" s="10">
        <f>IF(OR(A95="",D95=0),"",E95/D95)</f>
      </c>
      <c r="H95" s="10">
        <f>IF(OR(A95="",D95=0),"",(G95+1.96^2/(2*D95)-1.96*SQRT(G95*(1-G95)/D95+1.96^2/(4*D95^2)))/(1+1.96^2/D95))</f>
      </c>
      <c r="I95" s="11">
        <f>IF(A95="","",IFERROR((C95-AVERAGE($C$2:$C$501))/STDEV($C$2:$C$501),0))</f>
      </c>
      <c r="J95" s="11">
        <f>IF(OR(A95="",H95=""),"",IFERROR((H95-AVERAGE($H$2:$H$501))/STDEV($H$2:$H$501),0))</f>
      </c>
      <c r="K95">
        <f>IF(OR(A95="",H95=""),"",IF(I95&gt;=0,IF(J95&gt;=0,"明星","问号"),IF(J95&gt;=0,"金牛","瘦狗")))</f>
      </c>
      <c r="L95">
        <f>IF(K95="","",CHOOSE(MATCH(K95,{"明星","金牛","问号","瘦狗"},0),"加仓备货、保持价格","加流量：补关键词、开推广","优化：改主图、改标题、调价格","尽早下架，把资源让出来"))</f>
      </c>
      <c r="M95">
        <f>IF(A95="","",IF(AND(I95&gt;1,E95=0),"高曝光零销量",IF(AND(D95&gt;=30,E95=0),"有点击无转化","")))</f>
      </c>
    </row>
    <row r="96" spans="1:13" x14ac:dyDescent="0.25">
      <c r="A96" s="8"/>
      <c r="B96" s="8"/>
      <c r="C96" s="9"/>
      <c r="D96" s="8"/>
      <c r="E96" s="8"/>
      <c r="F96" s="10">
        <f>IF(OR(A96="",C96=0),"",D96/C96)</f>
      </c>
      <c r="G96" s="10">
        <f>IF(OR(A96="",D96=0),"",E96/D96)</f>
      </c>
      <c r="H96" s="10">
        <f>IF(OR(A96="",D96=0),"",(G96+1.96^2/(2*D96)-1.96*SQRT(G96*(1-G96)/D96+1.96^2/(4*D96^2)))/(1+1.96^2/D96))</f>
      </c>
      <c r="I96" s="11">
        <f>IF(A96="","",IFERROR((C96-AVERAGE($C$2:$C$501))/STDEV($C$2:$C$501),0))</f>
      </c>
      <c r="J96" s="11">
        <f>IF(OR(A96="",H96=""),"",IFERROR((H96-AVERAGE($H$2:$H$501))/STDEV($H$2:$H$501),0))</f>
      </c>
      <c r="K96">
        <f>IF(OR(A96="",H96=""),"",IF(I96&gt;=0,IF(J96&gt;=0,"明星","问号"),IF(J96&gt;=0,"金牛","瘦狗")))</f>
      </c>
      <c r="L96">
        <f>IF(K96="","",CHOOSE(MATCH(K96,{"明星","金牛","问号","瘦狗"},0),"加仓备货、保持价格","加流量：补关键词、开推广","优化：改主图、改标题、调价格","尽早下架，把资源让出来"))</f>
      </c>
      <c r="M96">
        <f>IF(A96="","",IF(AND(I96&gt;1,E96=0),"高曝光零销量",IF(AND(D96&gt;=30,E96=0),"有点击无转化","")))</f>
      </c>
    </row>
    <row r="97" spans="1:13" x14ac:dyDescent="0.25">
      <c r="A97" s="8"/>
      <c r="B97" s="8"/>
      <c r="C97" s="9"/>
      <c r="D97" s="8"/>
      <c r="E97" s="8"/>
      <c r="F97" s="10">
        <f>IF(OR(A97="",C97=0),"",D97/C97)</f>
      </c>
      <c r="G97" s="10">
        <f>IF(OR(A97="",D97=0),"",E97/D97)</f>
      </c>
      <c r="H97" s="10">
        <f>IF(OR(A97="",D97=0),"",(G97+1.96^2/(2*D97)-1.96*SQRT(G97*(1-G97)/D97+1.96^2/(4*D97^2)))/(1+1.96^2/D97))</f>
      </c>
      <c r="I97" s="11">
        <f>IF(A97="","",IFERROR((C97-AVERAGE($C$2:$C$501))/STDEV($C$2:$C$501),0))</f>
      </c>
      <c r="J97" s="11">
        <f>IF(OR(A97="",H97=""),"",IFERROR((H97-AVERAGE($H$2:$H$501))/STDEV($H$2:$H$501),0))</f>
      </c>
      <c r="K97">
        <f>IF(OR(A97="",H97=""),"",IF(I97&gt;=0,IF(J97&gt;=0,"明星","问号"),IF(J97&gt;=0,"金牛","瘦狗")))</f>
      </c>
      <c r="L97">
        <f>IF(K97="","",CHOOSE(MATCH(K97,{"明星","金牛","问号","瘦狗"},0),"加仓备货、保持价格","加流量：补关键词、开推广","优化：改主图、改标题、调价格","尽早下架，把资源让出来"))</f>
      </c>
      <c r="M97">
        <f>IF(A97="","",IF(AND(I97&gt;1,E97=0),"高曝光零销量",IF(AND(D97&gt;=30,E97=0),"有点击无转化","")))</f>
      </c>
    </row>
    <row r="98" spans="1:13" x14ac:dyDescent="0.25">
      <c r="A98" s="8"/>
      <c r="B98" s="8"/>
      <c r="C98" s="9"/>
      <c r="D98" s="8"/>
      <c r="E98" s="8"/>
      <c r="F98" s="10">
        <f>IF(OR(A98="",C98=0),"",D98/C98)</f>
      </c>
      <c r="G98" s="10">
        <f>IF(OR(A98="",D98=0),"",E98/D98)</f>
      </c>
      <c r="H98" s="10">
        <f>IF(OR(A98="",D98=0),"",(G98+1.96^2/(2*D98)-1.96*SQRT(G98*(1-G98)/D98+1.96^2/(4*D98^2)))/(1+1.96^2/D98))</f>
      </c>
      <c r="I98" s="11">
        <f>IF(A98="","",IFERROR((C98-AVERAGE($C$2:$C$501))/STDEV($C$2:$C$501),0))</f>
      </c>
      <c r="J98" s="11">
        <f>IF(OR(A98="",H98=""),"",IFERROR((H98-AVERAGE($H$2:$H$501))/STDEV($H$2:$H$501),0))</f>
      </c>
      <c r="K98">
        <f>IF(OR(A98="",H98=""),"",IF(I98&gt;=0,IF(J98&gt;=0,"明星","问号"),IF(J98&gt;=0,"金牛","瘦狗")))</f>
      </c>
      <c r="L98">
        <f>IF(K98="","",CHOOSE(MATCH(K98,{"明星","金牛","问号","瘦狗"},0),"加仓备货、保持价格","加流量：补关键词、开推广","优化：改主图、改标题、调价格","尽早下架，把资源让出来"))</f>
      </c>
      <c r="M98">
        <f>IF(A98="","",IF(AND(I98&gt;1,E98=0),"高曝光零销量",IF(AND(D98&gt;=30,E98=0),"有点击无转化","")))</f>
      </c>
    </row>
    <row r="99" spans="1:13" x14ac:dyDescent="0.25">
      <c r="A99" s="8"/>
      <c r="B99" s="8"/>
      <c r="C99" s="9"/>
      <c r="D99" s="8"/>
      <c r="E99" s="8"/>
      <c r="F99" s="10">
        <f>IF(OR(A99="",C99=0),"",D99/C99)</f>
      </c>
      <c r="G99" s="10">
        <f>IF(OR(A99="",D99=0),"",E99/D99)</f>
      </c>
      <c r="H99" s="10">
        <f>IF(OR(A99="",D99=0),"",(G99+1.96^2/(2*D99)-1.96*SQRT(G99*(1-G99)/D99+1.96^2/(4*D99^2)))/(1+1.96^2/D99))</f>
      </c>
      <c r="I99" s="11">
        <f>IF(A99="","",IFERROR((C99-AVERAGE($C$2:$C$501))/STDEV($C$2:$C$501),0))</f>
      </c>
      <c r="J99" s="11">
        <f>IF(OR(A99="",H99=""),"",IFERROR((H99-AVERAGE($H$2:$H$501))/STDEV($H$2:$H$501),0))</f>
      </c>
      <c r="K99">
        <f>IF(OR(A99="",H99=""),"",IF(I99&gt;=0,IF(J99&gt;=0,"明星","问号"),IF(J99&gt;=0,"金牛","瘦狗")))</f>
      </c>
      <c r="L99">
        <f>IF(K99="","",CHOOSE(MATCH(K99,{"明星","金牛","问号","瘦狗"},0),"加仓备货、保持价格","加流量：补关键词、开推广","优化：改主图、改标题、调价格","尽早下架，把资源让出来"))</f>
      </c>
      <c r="M99">
        <f>IF(A99="","",IF(AND(I99&gt;1,E99=0),"高曝光零销量",IF(AND(D99&gt;=30,E99=0),"有点击无转化","")))</f>
      </c>
    </row>
    <row r="100" spans="1:13" x14ac:dyDescent="0.25">
      <c r="A100" s="8"/>
      <c r="B100" s="8"/>
      <c r="C100" s="9"/>
      <c r="D100" s="8"/>
      <c r="E100" s="8"/>
      <c r="F100" s="10">
        <f>IF(OR(A100="",C100=0),"",D100/C100)</f>
      </c>
      <c r="G100" s="10">
        <f>IF(OR(A100="",D100=0),"",E100/D100)</f>
      </c>
      <c r="H100" s="10">
        <f>IF(OR(A100="",D100=0),"",(G100+1.96^2/(2*D100)-1.96*SQRT(G100*(1-G100)/D100+1.96^2/(4*D100^2)))/(1+1.96^2/D100))</f>
      </c>
      <c r="I100" s="11">
        <f>IF(A100="","",IFERROR((C100-AVERAGE($C$2:$C$501))/STDEV($C$2:$C$501),0))</f>
      </c>
      <c r="J100" s="11">
        <f>IF(OR(A100="",H100=""),"",IFERROR((H100-AVERAGE($H$2:$H$501))/STDEV($H$2:$H$501),0))</f>
      </c>
      <c r="K100">
        <f>IF(OR(A100="",H100=""),"",IF(I100&gt;=0,IF(J100&gt;=0,"明星","问号"),IF(J100&gt;=0,"金牛","瘦狗")))</f>
      </c>
      <c r="L100">
        <f>IF(K100="","",CHOOSE(MATCH(K100,{"明星","金牛","问号","瘦狗"},0),"加仓备货、保持价格","加流量：补关键词、开推广","优化：改主图、改标题、调价格","尽早下架，把资源让出来"))</f>
      </c>
      <c r="M100">
        <f>IF(A100="","",IF(AND(I100&gt;1,E100=0),"高曝光零销量",IF(AND(D100&gt;=30,E100=0),"有点击无转化","")))</f>
      </c>
    </row>
    <row r="101" spans="1:13" x14ac:dyDescent="0.25">
      <c r="A101" s="8"/>
      <c r="B101" s="8"/>
      <c r="C101" s="9"/>
      <c r="D101" s="8"/>
      <c r="E101" s="8"/>
      <c r="F101" s="10">
        <f>IF(OR(A101="",C101=0),"",D101/C101)</f>
      </c>
      <c r="G101" s="10">
        <f>IF(OR(A101="",D101=0),"",E101/D101)</f>
      </c>
      <c r="H101" s="10">
        <f>IF(OR(A101="",D101=0),"",(G101+1.96^2/(2*D101)-1.96*SQRT(G101*(1-G101)/D101+1.96^2/(4*D101^2)))/(1+1.96^2/D101))</f>
      </c>
      <c r="I101" s="11">
        <f>IF(A101="","",IFERROR((C101-AVERAGE($C$2:$C$501))/STDEV($C$2:$C$501),0))</f>
      </c>
      <c r="J101" s="11">
        <f>IF(OR(A101="",H101=""),"",IFERROR((H101-AVERAGE($H$2:$H$501))/STDEV($H$2:$H$501),0))</f>
      </c>
      <c r="K101">
        <f>IF(OR(A101="",H101=""),"",IF(I101&gt;=0,IF(J101&gt;=0,"明星","问号"),IF(J101&gt;=0,"金牛","瘦狗")))</f>
      </c>
      <c r="L101">
        <f>IF(K101="","",CHOOSE(MATCH(K101,{"明星","金牛","问号","瘦狗"},0),"加仓备货、保持价格","加流量：补关键词、开推广","优化：改主图、改标题、调价格","尽早下架，把资源让出来"))</f>
      </c>
      <c r="M101">
        <f>IF(A101="","",IF(AND(I101&gt;1,E101=0),"高曝光零销量",IF(AND(D101&gt;=30,E101=0),"有点击无转化","")))</f>
      </c>
    </row>
    <row r="102" spans="1:13" x14ac:dyDescent="0.25">
      <c r="A102" s="8"/>
      <c r="B102" s="8"/>
      <c r="C102" s="9"/>
      <c r="D102" s="8"/>
      <c r="E102" s="8"/>
      <c r="F102" s="10">
        <f>IF(OR(A102="",C102=0),"",D102/C102)</f>
      </c>
      <c r="G102" s="10">
        <f>IF(OR(A102="",D102=0),"",E102/D102)</f>
      </c>
      <c r="H102" s="10">
        <f>IF(OR(A102="",D102=0),"",(G102+1.96^2/(2*D102)-1.96*SQRT(G102*(1-G102)/D102+1.96^2/(4*D102^2)))/(1+1.96^2/D102))</f>
      </c>
      <c r="I102" s="11">
        <f>IF(A102="","",IFERROR((C102-AVERAGE($C$2:$C$501))/STDEV($C$2:$C$501),0))</f>
      </c>
      <c r="J102" s="11">
        <f>IF(OR(A102="",H102=""),"",IFERROR((H102-AVERAGE($H$2:$H$501))/STDEV($H$2:$H$501),0))</f>
      </c>
      <c r="K102">
        <f>IF(OR(A102="",H102=""),"",IF(I102&gt;=0,IF(J102&gt;=0,"明星","问号"),IF(J102&gt;=0,"金牛","瘦狗")))</f>
      </c>
      <c r="L102">
        <f>IF(K102="","",CHOOSE(MATCH(K102,{"明星","金牛","问号","瘦狗"},0),"加仓备货、保持价格","加流量：补关键词、开推广","优化：改主图、改标题、调价格","尽早下架，把资源让出来"))</f>
      </c>
      <c r="M102">
        <f>IF(A102="","",IF(AND(I102&gt;1,E102=0),"高曝光零销量",IF(AND(D102&gt;=30,E102=0),"有点击无转化","")))</f>
      </c>
    </row>
    <row r="103" spans="1:13" x14ac:dyDescent="0.25">
      <c r="A103" s="8"/>
      <c r="B103" s="8"/>
      <c r="C103" s="9"/>
      <c r="D103" s="8"/>
      <c r="E103" s="8"/>
      <c r="F103" s="10">
        <f>IF(OR(A103="",C103=0),"",D103/C103)</f>
      </c>
      <c r="G103" s="10">
        <f>IF(OR(A103="",D103=0),"",E103/D103)</f>
      </c>
      <c r="H103" s="10">
        <f>IF(OR(A103="",D103=0),"",(G103+1.96^2/(2*D103)-1.96*SQRT(G103*(1-G103)/D103+1.96^2/(4*D103^2)))/(1+1.96^2/D103))</f>
      </c>
      <c r="I103" s="11">
        <f>IF(A103="","",IFERROR((C103-AVERAGE($C$2:$C$501))/STDEV($C$2:$C$501),0))</f>
      </c>
      <c r="J103" s="11">
        <f>IF(OR(A103="",H103=""),"",IFERROR((H103-AVERAGE($H$2:$H$501))/STDEV($H$2:$H$501),0))</f>
      </c>
      <c r="K103">
        <f>IF(OR(A103="",H103=""),"",IF(I103&gt;=0,IF(J103&gt;=0,"明星","问号"),IF(J103&gt;=0,"金牛","瘦狗")))</f>
      </c>
      <c r="L103">
        <f>IF(K103="","",CHOOSE(MATCH(K103,{"明星","金牛","问号","瘦狗"},0),"加仓备货、保持价格","加流量：补关键词、开推广","优化：改主图、改标题、调价格","尽早下架，把资源让出来"))</f>
      </c>
      <c r="M103">
        <f>IF(A103="","",IF(AND(I103&gt;1,E103=0),"高曝光零销量",IF(AND(D103&gt;=30,E103=0),"有点击无转化","")))</f>
      </c>
    </row>
    <row r="104" spans="1:13" x14ac:dyDescent="0.25">
      <c r="A104" s="8"/>
      <c r="B104" s="8"/>
      <c r="C104" s="9"/>
      <c r="D104" s="8"/>
      <c r="E104" s="8"/>
      <c r="F104" s="10">
        <f>IF(OR(A104="",C104=0),"",D104/C104)</f>
      </c>
      <c r="G104" s="10">
        <f>IF(OR(A104="",D104=0),"",E104/D104)</f>
      </c>
      <c r="H104" s="10">
        <f>IF(OR(A104="",D104=0),"",(G104+1.96^2/(2*D104)-1.96*SQRT(G104*(1-G104)/D104+1.96^2/(4*D104^2)))/(1+1.96^2/D104))</f>
      </c>
      <c r="I104" s="11">
        <f>IF(A104="","",IFERROR((C104-AVERAGE($C$2:$C$501))/STDEV($C$2:$C$501),0))</f>
      </c>
      <c r="J104" s="11">
        <f>IF(OR(A104="",H104=""),"",IFERROR((H104-AVERAGE($H$2:$H$501))/STDEV($H$2:$H$501),0))</f>
      </c>
      <c r="K104">
        <f>IF(OR(A104="",H104=""),"",IF(I104&gt;=0,IF(J104&gt;=0,"明星","问号"),IF(J104&gt;=0,"金牛","瘦狗")))</f>
      </c>
      <c r="L104">
        <f>IF(K104="","",CHOOSE(MATCH(K104,{"明星","金牛","问号","瘦狗"},0),"加仓备货、保持价格","加流量：补关键词、开推广","优化：改主图、改标题、调价格","尽早下架，把资源让出来"))</f>
      </c>
      <c r="M104">
        <f>IF(A104="","",IF(AND(I104&gt;1,E104=0),"高曝光零销量",IF(AND(D104&gt;=30,E104=0),"有点击无转化","")))</f>
      </c>
    </row>
    <row r="105" spans="1:13" x14ac:dyDescent="0.25">
      <c r="A105" s="8"/>
      <c r="B105" s="8"/>
      <c r="C105" s="9"/>
      <c r="D105" s="8"/>
      <c r="E105" s="8"/>
      <c r="F105" s="10">
        <f>IF(OR(A105="",C105=0),"",D105/C105)</f>
      </c>
      <c r="G105" s="10">
        <f>IF(OR(A105="",D105=0),"",E105/D105)</f>
      </c>
      <c r="H105" s="10">
        <f>IF(OR(A105="",D105=0),"",(G105+1.96^2/(2*D105)-1.96*SQRT(G105*(1-G105)/D105+1.96^2/(4*D105^2)))/(1+1.96^2/D105))</f>
      </c>
      <c r="I105" s="11">
        <f>IF(A105="","",IFERROR((C105-AVERAGE($C$2:$C$501))/STDEV($C$2:$C$501),0))</f>
      </c>
      <c r="J105" s="11">
        <f>IF(OR(A105="",H105=""),"",IFERROR((H105-AVERAGE($H$2:$H$501))/STDEV($H$2:$H$501),0))</f>
      </c>
      <c r="K105">
        <f>IF(OR(A105="",H105=""),"",IF(I105&gt;=0,IF(J105&gt;=0,"明星","问号"),IF(J105&gt;=0,"金牛","瘦狗")))</f>
      </c>
      <c r="L105">
        <f>IF(K105="","",CHOOSE(MATCH(K105,{"明星","金牛","问号","瘦狗"},0),"加仓备货、保持价格","加流量：补关键词、开推广","优化：改主图、改标题、调价格","尽早下架，把资源让出来"))</f>
      </c>
      <c r="M105">
        <f>IF(A105="","",IF(AND(I105&gt;1,E105=0),"高曝光零销量",IF(AND(D105&gt;=30,E105=0),"有点击无转化","")))</f>
      </c>
    </row>
    <row r="106" spans="1:13" x14ac:dyDescent="0.25">
      <c r="A106" s="8"/>
      <c r="B106" s="8"/>
      <c r="C106" s="9"/>
      <c r="D106" s="8"/>
      <c r="E106" s="8"/>
      <c r="F106" s="10">
        <f>IF(OR(A106="",C106=0),"",D106/C106)</f>
      </c>
      <c r="G106" s="10">
        <f>IF(OR(A106="",D106=0),"",E106/D106)</f>
      </c>
      <c r="H106" s="10">
        <f>IF(OR(A106="",D106=0),"",(G106+1.96^2/(2*D106)-1.96*SQRT(G106*(1-G106)/D106+1.96^2/(4*D106^2)))/(1+1.96^2/D106))</f>
      </c>
      <c r="I106" s="11">
        <f>IF(A106="","",IFERROR((C106-AVERAGE($C$2:$C$501))/STDEV($C$2:$C$501),0))</f>
      </c>
      <c r="J106" s="11">
        <f>IF(OR(A106="",H106=""),"",IFERROR((H106-AVERAGE($H$2:$H$501))/STDEV($H$2:$H$501),0))</f>
      </c>
      <c r="K106">
        <f>IF(OR(A106="",H106=""),"",IF(I106&gt;=0,IF(J106&gt;=0,"明星","问号"),IF(J106&gt;=0,"金牛","瘦狗")))</f>
      </c>
      <c r="L106">
        <f>IF(K106="","",CHOOSE(MATCH(K106,{"明星","金牛","问号","瘦狗"},0),"加仓备货、保持价格","加流量：补关键词、开推广","优化：改主图、改标题、调价格","尽早下架，把资源让出来"))</f>
      </c>
      <c r="M106">
        <f>IF(A106="","",IF(AND(I106&gt;1,E106=0),"高曝光零销量",IF(AND(D106&gt;=30,E106=0),"有点击无转化","")))</f>
      </c>
    </row>
    <row r="107" spans="1:13" x14ac:dyDescent="0.25">
      <c r="A107" s="8"/>
      <c r="B107" s="8"/>
      <c r="C107" s="9"/>
      <c r="D107" s="8"/>
      <c r="E107" s="8"/>
      <c r="F107" s="10">
        <f>IF(OR(A107="",C107=0),"",D107/C107)</f>
      </c>
      <c r="G107" s="10">
        <f>IF(OR(A107="",D107=0),"",E107/D107)</f>
      </c>
      <c r="H107" s="10">
        <f>IF(OR(A107="",D107=0),"",(G107+1.96^2/(2*D107)-1.96*SQRT(G107*(1-G107)/D107+1.96^2/(4*D107^2)))/(1+1.96^2/D107))</f>
      </c>
      <c r="I107" s="11">
        <f>IF(A107="","",IFERROR((C107-AVERAGE($C$2:$C$501))/STDEV($C$2:$C$501),0))</f>
      </c>
      <c r="J107" s="11">
        <f>IF(OR(A107="",H107=""),"",IFERROR((H107-AVERAGE($H$2:$H$501))/STDEV($H$2:$H$501),0))</f>
      </c>
      <c r="K107">
        <f>IF(OR(A107="",H107=""),"",IF(I107&gt;=0,IF(J107&gt;=0,"明星","问号"),IF(J107&gt;=0,"金牛","瘦狗")))</f>
      </c>
      <c r="L107">
        <f>IF(K107="","",CHOOSE(MATCH(K107,{"明星","金牛","问号","瘦狗"},0),"加仓备货、保持价格","加流量：补关键词、开推广","优化：改主图、改标题、调价格","尽早下架，把资源让出来"))</f>
      </c>
      <c r="M107">
        <f>IF(A107="","",IF(AND(I107&gt;1,E107=0),"高曝光零销量",IF(AND(D107&gt;=30,E107=0),"有点击无转化","")))</f>
      </c>
    </row>
    <row r="108" spans="1:13" x14ac:dyDescent="0.25">
      <c r="A108" s="8"/>
      <c r="B108" s="8"/>
      <c r="C108" s="9"/>
      <c r="D108" s="8"/>
      <c r="E108" s="8"/>
      <c r="F108" s="10">
        <f>IF(OR(A108="",C108=0),"",D108/C108)</f>
      </c>
      <c r="G108" s="10">
        <f>IF(OR(A108="",D108=0),"",E108/D108)</f>
      </c>
      <c r="H108" s="10">
        <f>IF(OR(A108="",D108=0),"",(G108+1.96^2/(2*D108)-1.96*SQRT(G108*(1-G108)/D108+1.96^2/(4*D108^2)))/(1+1.96^2/D108))</f>
      </c>
      <c r="I108" s="11">
        <f>IF(A108="","",IFERROR((C108-AVERAGE($C$2:$C$501))/STDEV($C$2:$C$501),0))</f>
      </c>
      <c r="J108" s="11">
        <f>IF(OR(A108="",H108=""),"",IFERROR((H108-AVERAGE($H$2:$H$501))/STDEV($H$2:$H$501),0))</f>
      </c>
      <c r="K108">
        <f>IF(OR(A108="",H108=""),"",IF(I108&gt;=0,IF(J108&gt;=0,"明星","问号"),IF(J108&gt;=0,"金牛","瘦狗")))</f>
      </c>
      <c r="L108">
        <f>IF(K108="","",CHOOSE(MATCH(K108,{"明星","金牛","问号","瘦狗"},0),"加仓备货、保持价格","加流量：补关键词、开推广","优化：改主图、改标题、调价格","尽早下架，把资源让出来"))</f>
      </c>
      <c r="M108">
        <f>IF(A108="","",IF(AND(I108&gt;1,E108=0),"高曝光零销量",IF(AND(D108&gt;=30,E108=0),"有点击无转化","")))</f>
      </c>
    </row>
    <row r="109" spans="1:13" x14ac:dyDescent="0.25">
      <c r="A109" s="8"/>
      <c r="B109" s="8"/>
      <c r="C109" s="9"/>
      <c r="D109" s="8"/>
      <c r="E109" s="8"/>
      <c r="F109" s="10">
        <f>IF(OR(A109="",C109=0),"",D109/C109)</f>
      </c>
      <c r="G109" s="10">
        <f>IF(OR(A109="",D109=0),"",E109/D109)</f>
      </c>
      <c r="H109" s="10">
        <f>IF(OR(A109="",D109=0),"",(G109+1.96^2/(2*D109)-1.96*SQRT(G109*(1-G109)/D109+1.96^2/(4*D109^2)))/(1+1.96^2/D109))</f>
      </c>
      <c r="I109" s="11">
        <f>IF(A109="","",IFERROR((C109-AVERAGE($C$2:$C$501))/STDEV($C$2:$C$501),0))</f>
      </c>
      <c r="J109" s="11">
        <f>IF(OR(A109="",H109=""),"",IFERROR((H109-AVERAGE($H$2:$H$501))/STDEV($H$2:$H$501),0))</f>
      </c>
      <c r="K109">
        <f>IF(OR(A109="",H109=""),"",IF(I109&gt;=0,IF(J109&gt;=0,"明星","问号"),IF(J109&gt;=0,"金牛","瘦狗")))</f>
      </c>
      <c r="L109">
        <f>IF(K109="","",CHOOSE(MATCH(K109,{"明星","金牛","问号","瘦狗"},0),"加仓备货、保持价格","加流量：补关键词、开推广","优化：改主图、改标题、调价格","尽早下架，把资源让出来"))</f>
      </c>
      <c r="M109">
        <f>IF(A109="","",IF(AND(I109&gt;1,E109=0),"高曝光零销量",IF(AND(D109&gt;=30,E109=0),"有点击无转化","")))</f>
      </c>
    </row>
    <row r="110" spans="1:13" x14ac:dyDescent="0.25">
      <c r="A110" s="8"/>
      <c r="B110" s="8"/>
      <c r="C110" s="9"/>
      <c r="D110" s="8"/>
      <c r="E110" s="8"/>
      <c r="F110" s="10">
        <f>IF(OR(A110="",C110=0),"",D110/C110)</f>
      </c>
      <c r="G110" s="10">
        <f>IF(OR(A110="",D110=0),"",E110/D110)</f>
      </c>
      <c r="H110" s="10">
        <f>IF(OR(A110="",D110=0),"",(G110+1.96^2/(2*D110)-1.96*SQRT(G110*(1-G110)/D110+1.96^2/(4*D110^2)))/(1+1.96^2/D110))</f>
      </c>
      <c r="I110" s="11">
        <f>IF(A110="","",IFERROR((C110-AVERAGE($C$2:$C$501))/STDEV($C$2:$C$501),0))</f>
      </c>
      <c r="J110" s="11">
        <f>IF(OR(A110="",H110=""),"",IFERROR((H110-AVERAGE($H$2:$H$501))/STDEV($H$2:$H$501),0))</f>
      </c>
      <c r="K110">
        <f>IF(OR(A110="",H110=""),"",IF(I110&gt;=0,IF(J110&gt;=0,"明星","问号"),IF(J110&gt;=0,"金牛","瘦狗")))</f>
      </c>
      <c r="L110">
        <f>IF(K110="","",CHOOSE(MATCH(K110,{"明星","金牛","问号","瘦狗"},0),"加仓备货、保持价格","加流量：补关键词、开推广","优化：改主图、改标题、调价格","尽早下架，把资源让出来"))</f>
      </c>
      <c r="M110">
        <f>IF(A110="","",IF(AND(I110&gt;1,E110=0),"高曝光零销量",IF(AND(D110&gt;=30,E110=0),"有点击无转化","")))</f>
      </c>
    </row>
    <row r="111" spans="1:13" x14ac:dyDescent="0.25">
      <c r="A111" s="8"/>
      <c r="B111" s="8"/>
      <c r="C111" s="9"/>
      <c r="D111" s="8"/>
      <c r="E111" s="8"/>
      <c r="F111" s="10">
        <f>IF(OR(A111="",C111=0),"",D111/C111)</f>
      </c>
      <c r="G111" s="10">
        <f>IF(OR(A111="",D111=0),"",E111/D111)</f>
      </c>
      <c r="H111" s="10">
        <f>IF(OR(A111="",D111=0),"",(G111+1.96^2/(2*D111)-1.96*SQRT(G111*(1-G111)/D111+1.96^2/(4*D111^2)))/(1+1.96^2/D111))</f>
      </c>
      <c r="I111" s="11">
        <f>IF(A111="","",IFERROR((C111-AVERAGE($C$2:$C$501))/STDEV($C$2:$C$501),0))</f>
      </c>
      <c r="J111" s="11">
        <f>IF(OR(A111="",H111=""),"",IFERROR((H111-AVERAGE($H$2:$H$501))/STDEV($H$2:$H$501),0))</f>
      </c>
      <c r="K111">
        <f>IF(OR(A111="",H111=""),"",IF(I111&gt;=0,IF(J111&gt;=0,"明星","问号"),IF(J111&gt;=0,"金牛","瘦狗")))</f>
      </c>
      <c r="L111">
        <f>IF(K111="","",CHOOSE(MATCH(K111,{"明星","金牛","问号","瘦狗"},0),"加仓备货、保持价格","加流量：补关键词、开推广","优化：改主图、改标题、调价格","尽早下架，把资源让出来"))</f>
      </c>
      <c r="M111">
        <f>IF(A111="","",IF(AND(I111&gt;1,E111=0),"高曝光零销量",IF(AND(D111&gt;=30,E111=0),"有点击无转化","")))</f>
      </c>
    </row>
    <row r="112" spans="1:13" x14ac:dyDescent="0.25">
      <c r="A112" s="8"/>
      <c r="B112" s="8"/>
      <c r="C112" s="9"/>
      <c r="D112" s="8"/>
      <c r="E112" s="8"/>
      <c r="F112" s="10">
        <f>IF(OR(A112="",C112=0),"",D112/C112)</f>
      </c>
      <c r="G112" s="10">
        <f>IF(OR(A112="",D112=0),"",E112/D112)</f>
      </c>
      <c r="H112" s="10">
        <f>IF(OR(A112="",D112=0),"",(G112+1.96^2/(2*D112)-1.96*SQRT(G112*(1-G112)/D112+1.96^2/(4*D112^2)))/(1+1.96^2/D112))</f>
      </c>
      <c r="I112" s="11">
        <f>IF(A112="","",IFERROR((C112-AVERAGE($C$2:$C$501))/STDEV($C$2:$C$501),0))</f>
      </c>
      <c r="J112" s="11">
        <f>IF(OR(A112="",H112=""),"",IFERROR((H112-AVERAGE($H$2:$H$501))/STDEV($H$2:$H$501),0))</f>
      </c>
      <c r="K112">
        <f>IF(OR(A112="",H112=""),"",IF(I112&gt;=0,IF(J112&gt;=0,"明星","问号"),IF(J112&gt;=0,"金牛","瘦狗")))</f>
      </c>
      <c r="L112">
        <f>IF(K112="","",CHOOSE(MATCH(K112,{"明星","金牛","问号","瘦狗"},0),"加仓备货、保持价格","加流量：补关键词、开推广","优化：改主图、改标题、调价格","尽早下架，把资源让出来"))</f>
      </c>
      <c r="M112">
        <f>IF(A112="","",IF(AND(I112&gt;1,E112=0),"高曝光零销量",IF(AND(D112&gt;=30,E112=0),"有点击无转化","")))</f>
      </c>
    </row>
    <row r="113" spans="1:13" x14ac:dyDescent="0.25">
      <c r="A113" s="8"/>
      <c r="B113" s="8"/>
      <c r="C113" s="9"/>
      <c r="D113" s="8"/>
      <c r="E113" s="8"/>
      <c r="F113" s="10">
        <f>IF(OR(A113="",C113=0),"",D113/C113)</f>
      </c>
      <c r="G113" s="10">
        <f>IF(OR(A113="",D113=0),"",E113/D113)</f>
      </c>
      <c r="H113" s="10">
        <f>IF(OR(A113="",D113=0),"",(G113+1.96^2/(2*D113)-1.96*SQRT(G113*(1-G113)/D113+1.96^2/(4*D113^2)))/(1+1.96^2/D113))</f>
      </c>
      <c r="I113" s="11">
        <f>IF(A113="","",IFERROR((C113-AVERAGE($C$2:$C$501))/STDEV($C$2:$C$501),0))</f>
      </c>
      <c r="J113" s="11">
        <f>IF(OR(A113="",H113=""),"",IFERROR((H113-AVERAGE($H$2:$H$501))/STDEV($H$2:$H$501),0))</f>
      </c>
      <c r="K113">
        <f>IF(OR(A113="",H113=""),"",IF(I113&gt;=0,IF(J113&gt;=0,"明星","问号"),IF(J113&gt;=0,"金牛","瘦狗")))</f>
      </c>
      <c r="L113">
        <f>IF(K113="","",CHOOSE(MATCH(K113,{"明星","金牛","问号","瘦狗"},0),"加仓备货、保持价格","加流量：补关键词、开推广","优化：改主图、改标题、调价格","尽早下架，把资源让出来"))</f>
      </c>
      <c r="M113">
        <f>IF(A113="","",IF(AND(I113&gt;1,E113=0),"高曝光零销量",IF(AND(D113&gt;=30,E113=0),"有点击无转化","")))</f>
      </c>
    </row>
    <row r="114" spans="1:13" x14ac:dyDescent="0.25">
      <c r="A114" s="8"/>
      <c r="B114" s="8"/>
      <c r="C114" s="9"/>
      <c r="D114" s="8"/>
      <c r="E114" s="8"/>
      <c r="F114" s="10">
        <f>IF(OR(A114="",C114=0),"",D114/C114)</f>
      </c>
      <c r="G114" s="10">
        <f>IF(OR(A114="",D114=0),"",E114/D114)</f>
      </c>
      <c r="H114" s="10">
        <f>IF(OR(A114="",D114=0),"",(G114+1.96^2/(2*D114)-1.96*SQRT(G114*(1-G114)/D114+1.96^2/(4*D114^2)))/(1+1.96^2/D114))</f>
      </c>
      <c r="I114" s="11">
        <f>IF(A114="","",IFERROR((C114-AVERAGE($C$2:$C$501))/STDEV($C$2:$C$501),0))</f>
      </c>
      <c r="J114" s="11">
        <f>IF(OR(A114="",H114=""),"",IFERROR((H114-AVERAGE($H$2:$H$501))/STDEV($H$2:$H$501),0))</f>
      </c>
      <c r="K114">
        <f>IF(OR(A114="",H114=""),"",IF(I114&gt;=0,IF(J114&gt;=0,"明星","问号"),IF(J114&gt;=0,"金牛","瘦狗")))</f>
      </c>
      <c r="L114">
        <f>IF(K114="","",CHOOSE(MATCH(K114,{"明星","金牛","问号","瘦狗"},0),"加仓备货、保持价格","加流量：补关键词、开推广","优化：改主图、改标题、调价格","尽早下架，把资源让出来"))</f>
      </c>
      <c r="M114">
        <f>IF(A114="","",IF(AND(I114&gt;1,E114=0),"高曝光零销量",IF(AND(D114&gt;=30,E114=0),"有点击无转化","")))</f>
      </c>
    </row>
    <row r="115" spans="1:13" x14ac:dyDescent="0.25">
      <c r="A115" s="8"/>
      <c r="B115" s="8"/>
      <c r="C115" s="9"/>
      <c r="D115" s="8"/>
      <c r="E115" s="8"/>
      <c r="F115" s="10">
        <f>IF(OR(A115="",C115=0),"",D115/C115)</f>
      </c>
      <c r="G115" s="10">
        <f>IF(OR(A115="",D115=0),"",E115/D115)</f>
      </c>
      <c r="H115" s="10">
        <f>IF(OR(A115="",D115=0),"",(G115+1.96^2/(2*D115)-1.96*SQRT(G115*(1-G115)/D115+1.96^2/(4*D115^2)))/(1+1.96^2/D115))</f>
      </c>
      <c r="I115" s="11">
        <f>IF(A115="","",IFERROR((C115-AVERAGE($C$2:$C$501))/STDEV($C$2:$C$501),0))</f>
      </c>
      <c r="J115" s="11">
        <f>IF(OR(A115="",H115=""),"",IFERROR((H115-AVERAGE($H$2:$H$501))/STDEV($H$2:$H$501),0))</f>
      </c>
      <c r="K115">
        <f>IF(OR(A115="",H115=""),"",IF(I115&gt;=0,IF(J115&gt;=0,"明星","问号"),IF(J115&gt;=0,"金牛","瘦狗")))</f>
      </c>
      <c r="L115">
        <f>IF(K115="","",CHOOSE(MATCH(K115,{"明星","金牛","问号","瘦狗"},0),"加仓备货、保持价格","加流量：补关键词、开推广","优化：改主图、改标题、调价格","尽早下架，把资源让出来"))</f>
      </c>
      <c r="M115">
        <f>IF(A115="","",IF(AND(I115&gt;1,E115=0),"高曝光零销量",IF(AND(D115&gt;=30,E115=0),"有点击无转化","")))</f>
      </c>
    </row>
    <row r="116" spans="1:13" x14ac:dyDescent="0.25">
      <c r="A116" s="8"/>
      <c r="B116" s="8"/>
      <c r="C116" s="9"/>
      <c r="D116" s="8"/>
      <c r="E116" s="8"/>
      <c r="F116" s="10">
        <f>IF(OR(A116="",C116=0),"",D116/C116)</f>
      </c>
      <c r="G116" s="10">
        <f>IF(OR(A116="",D116=0),"",E116/D116)</f>
      </c>
      <c r="H116" s="10">
        <f>IF(OR(A116="",D116=0),"",(G116+1.96^2/(2*D116)-1.96*SQRT(G116*(1-G116)/D116+1.96^2/(4*D116^2)))/(1+1.96^2/D116))</f>
      </c>
      <c r="I116" s="11">
        <f>IF(A116="","",IFERROR((C116-AVERAGE($C$2:$C$501))/STDEV($C$2:$C$501),0))</f>
      </c>
      <c r="J116" s="11">
        <f>IF(OR(A116="",H116=""),"",IFERROR((H116-AVERAGE($H$2:$H$501))/STDEV($H$2:$H$501),0))</f>
      </c>
      <c r="K116">
        <f>IF(OR(A116="",H116=""),"",IF(I116&gt;=0,IF(J116&gt;=0,"明星","问号"),IF(J116&gt;=0,"金牛","瘦狗")))</f>
      </c>
      <c r="L116">
        <f>IF(K116="","",CHOOSE(MATCH(K116,{"明星","金牛","问号","瘦狗"},0),"加仓备货、保持价格","加流量：补关键词、开推广","优化：改主图、改标题、调价格","尽早下架，把资源让出来"))</f>
      </c>
      <c r="M116">
        <f>IF(A116="","",IF(AND(I116&gt;1,E116=0),"高曝光零销量",IF(AND(D116&gt;=30,E116=0),"有点击无转化","")))</f>
      </c>
    </row>
    <row r="117" spans="1:13" x14ac:dyDescent="0.25">
      <c r="A117" s="8"/>
      <c r="B117" s="8"/>
      <c r="C117" s="9"/>
      <c r="D117" s="8"/>
      <c r="E117" s="8"/>
      <c r="F117" s="10">
        <f>IF(OR(A117="",C117=0),"",D117/C117)</f>
      </c>
      <c r="G117" s="10">
        <f>IF(OR(A117="",D117=0),"",E117/D117)</f>
      </c>
      <c r="H117" s="10">
        <f>IF(OR(A117="",D117=0),"",(G117+1.96^2/(2*D117)-1.96*SQRT(G117*(1-G117)/D117+1.96^2/(4*D117^2)))/(1+1.96^2/D117))</f>
      </c>
      <c r="I117" s="11">
        <f>IF(A117="","",IFERROR((C117-AVERAGE($C$2:$C$501))/STDEV($C$2:$C$501),0))</f>
      </c>
      <c r="J117" s="11">
        <f>IF(OR(A117="",H117=""),"",IFERROR((H117-AVERAGE($H$2:$H$501))/STDEV($H$2:$H$501),0))</f>
      </c>
      <c r="K117">
        <f>IF(OR(A117="",H117=""),"",IF(I117&gt;=0,IF(J117&gt;=0,"明星","问号"),IF(J117&gt;=0,"金牛","瘦狗")))</f>
      </c>
      <c r="L117">
        <f>IF(K117="","",CHOOSE(MATCH(K117,{"明星","金牛","问号","瘦狗"},0),"加仓备货、保持价格","加流量：补关键词、开推广","优化：改主图、改标题、调价格","尽早下架，把资源让出来"))</f>
      </c>
      <c r="M117">
        <f>IF(A117="","",IF(AND(I117&gt;1,E117=0),"高曝光零销量",IF(AND(D117&gt;=30,E117=0),"有点击无转化","")))</f>
      </c>
    </row>
    <row r="118" spans="1:13" x14ac:dyDescent="0.25">
      <c r="A118" s="8"/>
      <c r="B118" s="8"/>
      <c r="C118" s="9"/>
      <c r="D118" s="8"/>
      <c r="E118" s="8"/>
      <c r="F118" s="10">
        <f>IF(OR(A118="",C118=0),"",D118/C118)</f>
      </c>
      <c r="G118" s="10">
        <f>IF(OR(A118="",D118=0),"",E118/D118)</f>
      </c>
      <c r="H118" s="10">
        <f>IF(OR(A118="",D118=0),"",(G118+1.96^2/(2*D118)-1.96*SQRT(G118*(1-G118)/D118+1.96^2/(4*D118^2)))/(1+1.96^2/D118))</f>
      </c>
      <c r="I118" s="11">
        <f>IF(A118="","",IFERROR((C118-AVERAGE($C$2:$C$501))/STDEV($C$2:$C$501),0))</f>
      </c>
      <c r="J118" s="11">
        <f>IF(OR(A118="",H118=""),"",IFERROR((H118-AVERAGE($H$2:$H$501))/STDEV($H$2:$H$501),0))</f>
      </c>
      <c r="K118">
        <f>IF(OR(A118="",H118=""),"",IF(I118&gt;=0,IF(J118&gt;=0,"明星","问号"),IF(J118&gt;=0,"金牛","瘦狗")))</f>
      </c>
      <c r="L118">
        <f>IF(K118="","",CHOOSE(MATCH(K118,{"明星","金牛","问号","瘦狗"},0),"加仓备货、保持价格","加流量：补关键词、开推广","优化：改主图、改标题、调价格","尽早下架，把资源让出来"))</f>
      </c>
      <c r="M118">
        <f>IF(A118="","",IF(AND(I118&gt;1,E118=0),"高曝光零销量",IF(AND(D118&gt;=30,E118=0),"有点击无转化","")))</f>
      </c>
    </row>
    <row r="119" spans="1:13" x14ac:dyDescent="0.25">
      <c r="A119" s="8"/>
      <c r="B119" s="8"/>
      <c r="C119" s="9"/>
      <c r="D119" s="8"/>
      <c r="E119" s="8"/>
      <c r="F119" s="10">
        <f>IF(OR(A119="",C119=0),"",D119/C119)</f>
      </c>
      <c r="G119" s="10">
        <f>IF(OR(A119="",D119=0),"",E119/D119)</f>
      </c>
      <c r="H119" s="10">
        <f>IF(OR(A119="",D119=0),"",(G119+1.96^2/(2*D119)-1.96*SQRT(G119*(1-G119)/D119+1.96^2/(4*D119^2)))/(1+1.96^2/D119))</f>
      </c>
      <c r="I119" s="11">
        <f>IF(A119="","",IFERROR((C119-AVERAGE($C$2:$C$501))/STDEV($C$2:$C$501),0))</f>
      </c>
      <c r="J119" s="11">
        <f>IF(OR(A119="",H119=""),"",IFERROR((H119-AVERAGE($H$2:$H$501))/STDEV($H$2:$H$501),0))</f>
      </c>
      <c r="K119">
        <f>IF(OR(A119="",H119=""),"",IF(I119&gt;=0,IF(J119&gt;=0,"明星","问号"),IF(J119&gt;=0,"金牛","瘦狗")))</f>
      </c>
      <c r="L119">
        <f>IF(K119="","",CHOOSE(MATCH(K119,{"明星","金牛","问号","瘦狗"},0),"加仓备货、保持价格","加流量：补关键词、开推广","优化：改主图、改标题、调价格","尽早下架，把资源让出来"))</f>
      </c>
      <c r="M119">
        <f>IF(A119="","",IF(AND(I119&gt;1,E119=0),"高曝光零销量",IF(AND(D119&gt;=30,E119=0),"有点击无转化","")))</f>
      </c>
    </row>
    <row r="120" spans="1:13" x14ac:dyDescent="0.25">
      <c r="A120" s="8"/>
      <c r="B120" s="8"/>
      <c r="C120" s="9"/>
      <c r="D120" s="8"/>
      <c r="E120" s="8"/>
      <c r="F120" s="10">
        <f>IF(OR(A120="",C120=0),"",D120/C120)</f>
      </c>
      <c r="G120" s="10">
        <f>IF(OR(A120="",D120=0),"",E120/D120)</f>
      </c>
      <c r="H120" s="10">
        <f>IF(OR(A120="",D120=0),"",(G120+1.96^2/(2*D120)-1.96*SQRT(G120*(1-G120)/D120+1.96^2/(4*D120^2)))/(1+1.96^2/D120))</f>
      </c>
      <c r="I120" s="11">
        <f>IF(A120="","",IFERROR((C120-AVERAGE($C$2:$C$501))/STDEV($C$2:$C$501),0))</f>
      </c>
      <c r="J120" s="11">
        <f>IF(OR(A120="",H120=""),"",IFERROR((H120-AVERAGE($H$2:$H$501))/STDEV($H$2:$H$501),0))</f>
      </c>
      <c r="K120">
        <f>IF(OR(A120="",H120=""),"",IF(I120&gt;=0,IF(J120&gt;=0,"明星","问号"),IF(J120&gt;=0,"金牛","瘦狗")))</f>
      </c>
      <c r="L120">
        <f>IF(K120="","",CHOOSE(MATCH(K120,{"明星","金牛","问号","瘦狗"},0),"加仓备货、保持价格","加流量：补关键词、开推广","优化：改主图、改标题、调价格","尽早下架，把资源让出来"))</f>
      </c>
      <c r="M120">
        <f>IF(A120="","",IF(AND(I120&gt;1,E120=0),"高曝光零销量",IF(AND(D120&gt;=30,E120=0),"有点击无转化","")))</f>
      </c>
    </row>
    <row r="121" spans="1:13" x14ac:dyDescent="0.25">
      <c r="A121" s="8"/>
      <c r="B121" s="8"/>
      <c r="C121" s="9"/>
      <c r="D121" s="8"/>
      <c r="E121" s="8"/>
      <c r="F121" s="10">
        <f>IF(OR(A121="",C121=0),"",D121/C121)</f>
      </c>
      <c r="G121" s="10">
        <f>IF(OR(A121="",D121=0),"",E121/D121)</f>
      </c>
      <c r="H121" s="10">
        <f>IF(OR(A121="",D121=0),"",(G121+1.96^2/(2*D121)-1.96*SQRT(G121*(1-G121)/D121+1.96^2/(4*D121^2)))/(1+1.96^2/D121))</f>
      </c>
      <c r="I121" s="11">
        <f>IF(A121="","",IFERROR((C121-AVERAGE($C$2:$C$501))/STDEV($C$2:$C$501),0))</f>
      </c>
      <c r="J121" s="11">
        <f>IF(OR(A121="",H121=""),"",IFERROR((H121-AVERAGE($H$2:$H$501))/STDEV($H$2:$H$501),0))</f>
      </c>
      <c r="K121">
        <f>IF(OR(A121="",H121=""),"",IF(I121&gt;=0,IF(J121&gt;=0,"明星","问号"),IF(J121&gt;=0,"金牛","瘦狗")))</f>
      </c>
      <c r="L121">
        <f>IF(K121="","",CHOOSE(MATCH(K121,{"明星","金牛","问号","瘦狗"},0),"加仓备货、保持价格","加流量：补关键词、开推广","优化：改主图、改标题、调价格","尽早下架，把资源让出来"))</f>
      </c>
      <c r="M121">
        <f>IF(A121="","",IF(AND(I121&gt;1,E121=0),"高曝光零销量",IF(AND(D121&gt;=30,E121=0),"有点击无转化","")))</f>
      </c>
    </row>
    <row r="122" spans="1:13" x14ac:dyDescent="0.25">
      <c r="A122" s="8"/>
      <c r="B122" s="8"/>
      <c r="C122" s="9"/>
      <c r="D122" s="8"/>
      <c r="E122" s="8"/>
      <c r="F122" s="10">
        <f>IF(OR(A122="",C122=0),"",D122/C122)</f>
      </c>
      <c r="G122" s="10">
        <f>IF(OR(A122="",D122=0),"",E122/D122)</f>
      </c>
      <c r="H122" s="10">
        <f>IF(OR(A122="",D122=0),"",(G122+1.96^2/(2*D122)-1.96*SQRT(G122*(1-G122)/D122+1.96^2/(4*D122^2)))/(1+1.96^2/D122))</f>
      </c>
      <c r="I122" s="11">
        <f>IF(A122="","",IFERROR((C122-AVERAGE($C$2:$C$501))/STDEV($C$2:$C$501),0))</f>
      </c>
      <c r="J122" s="11">
        <f>IF(OR(A122="",H122=""),"",IFERROR((H122-AVERAGE($H$2:$H$501))/STDEV($H$2:$H$501),0))</f>
      </c>
      <c r="K122">
        <f>IF(OR(A122="",H122=""),"",IF(I122&gt;=0,IF(J122&gt;=0,"明星","问号"),IF(J122&gt;=0,"金牛","瘦狗")))</f>
      </c>
      <c r="L122">
        <f>IF(K122="","",CHOOSE(MATCH(K122,{"明星","金牛","问号","瘦狗"},0),"加仓备货、保持价格","加流量：补关键词、开推广","优化：改主图、改标题、调价格","尽早下架，把资源让出来"))</f>
      </c>
      <c r="M122">
        <f>IF(A122="","",IF(AND(I122&gt;1,E122=0),"高曝光零销量",IF(AND(D122&gt;=30,E122=0),"有点击无转化","")))</f>
      </c>
    </row>
    <row r="123" spans="1:13" x14ac:dyDescent="0.25">
      <c r="A123" s="8"/>
      <c r="B123" s="8"/>
      <c r="C123" s="9"/>
      <c r="D123" s="8"/>
      <c r="E123" s="8"/>
      <c r="F123" s="10">
        <f>IF(OR(A123="",C123=0),"",D123/C123)</f>
      </c>
      <c r="G123" s="10">
        <f>IF(OR(A123="",D123=0),"",E123/D123)</f>
      </c>
      <c r="H123" s="10">
        <f>IF(OR(A123="",D123=0),"",(G123+1.96^2/(2*D123)-1.96*SQRT(G123*(1-G123)/D123+1.96^2/(4*D123^2)))/(1+1.96^2/D123))</f>
      </c>
      <c r="I123" s="11">
        <f>IF(A123="","",IFERROR((C123-AVERAGE($C$2:$C$501))/STDEV($C$2:$C$501),0))</f>
      </c>
      <c r="J123" s="11">
        <f>IF(OR(A123="",H123=""),"",IFERROR((H123-AVERAGE($H$2:$H$501))/STDEV($H$2:$H$501),0))</f>
      </c>
      <c r="K123">
        <f>IF(OR(A123="",H123=""),"",IF(I123&gt;=0,IF(J123&gt;=0,"明星","问号"),IF(J123&gt;=0,"金牛","瘦狗")))</f>
      </c>
      <c r="L123">
        <f>IF(K123="","",CHOOSE(MATCH(K123,{"明星","金牛","问号","瘦狗"},0),"加仓备货、保持价格","加流量：补关键词、开推广","优化：改主图、改标题、调价格","尽早下架，把资源让出来"))</f>
      </c>
      <c r="M123">
        <f>IF(A123="","",IF(AND(I123&gt;1,E123=0),"高曝光零销量",IF(AND(D123&gt;=30,E123=0),"有点击无转化","")))</f>
      </c>
    </row>
    <row r="124" spans="1:13" x14ac:dyDescent="0.25">
      <c r="A124" s="8"/>
      <c r="B124" s="8"/>
      <c r="C124" s="9"/>
      <c r="D124" s="8"/>
      <c r="E124" s="8"/>
      <c r="F124" s="10">
        <f>IF(OR(A124="",C124=0),"",D124/C124)</f>
      </c>
      <c r="G124" s="10">
        <f>IF(OR(A124="",D124=0),"",E124/D124)</f>
      </c>
      <c r="H124" s="10">
        <f>IF(OR(A124="",D124=0),"",(G124+1.96^2/(2*D124)-1.96*SQRT(G124*(1-G124)/D124+1.96^2/(4*D124^2)))/(1+1.96^2/D124))</f>
      </c>
      <c r="I124" s="11">
        <f>IF(A124="","",IFERROR((C124-AVERAGE($C$2:$C$501))/STDEV($C$2:$C$501),0))</f>
      </c>
      <c r="J124" s="11">
        <f>IF(OR(A124="",H124=""),"",IFERROR((H124-AVERAGE($H$2:$H$501))/STDEV($H$2:$H$501),0))</f>
      </c>
      <c r="K124">
        <f>IF(OR(A124="",H124=""),"",IF(I124&gt;=0,IF(J124&gt;=0,"明星","问号"),IF(J124&gt;=0,"金牛","瘦狗")))</f>
      </c>
      <c r="L124">
        <f>IF(K124="","",CHOOSE(MATCH(K124,{"明星","金牛","问号","瘦狗"},0),"加仓备货、保持价格","加流量：补关键词、开推广","优化：改主图、改标题、调价格","尽早下架，把资源让出来"))</f>
      </c>
      <c r="M124">
        <f>IF(A124="","",IF(AND(I124&gt;1,E124=0),"高曝光零销量",IF(AND(D124&gt;=30,E124=0),"有点击无转化","")))</f>
      </c>
    </row>
    <row r="125" spans="1:13" x14ac:dyDescent="0.25">
      <c r="A125" s="8"/>
      <c r="B125" s="8"/>
      <c r="C125" s="9"/>
      <c r="D125" s="8"/>
      <c r="E125" s="8"/>
      <c r="F125" s="10">
        <f>IF(OR(A125="",C125=0),"",D125/C125)</f>
      </c>
      <c r="G125" s="10">
        <f>IF(OR(A125="",D125=0),"",E125/D125)</f>
      </c>
      <c r="H125" s="10">
        <f>IF(OR(A125="",D125=0),"",(G125+1.96^2/(2*D125)-1.96*SQRT(G125*(1-G125)/D125+1.96^2/(4*D125^2)))/(1+1.96^2/D125))</f>
      </c>
      <c r="I125" s="11">
        <f>IF(A125="","",IFERROR((C125-AVERAGE($C$2:$C$501))/STDEV($C$2:$C$501),0))</f>
      </c>
      <c r="J125" s="11">
        <f>IF(OR(A125="",H125=""),"",IFERROR((H125-AVERAGE($H$2:$H$501))/STDEV($H$2:$H$501),0))</f>
      </c>
      <c r="K125">
        <f>IF(OR(A125="",H125=""),"",IF(I125&gt;=0,IF(J125&gt;=0,"明星","问号"),IF(J125&gt;=0,"金牛","瘦狗")))</f>
      </c>
      <c r="L125">
        <f>IF(K125="","",CHOOSE(MATCH(K125,{"明星","金牛","问号","瘦狗"},0),"加仓备货、保持价格","加流量：补关键词、开推广","优化：改主图、改标题、调价格","尽早下架，把资源让出来"))</f>
      </c>
      <c r="M125">
        <f>IF(A125="","",IF(AND(I125&gt;1,E125=0),"高曝光零销量",IF(AND(D125&gt;=30,E125=0),"有点击无转化","")))</f>
      </c>
    </row>
    <row r="126" spans="1:13" x14ac:dyDescent="0.25">
      <c r="A126" s="8"/>
      <c r="B126" s="8"/>
      <c r="C126" s="9"/>
      <c r="D126" s="8"/>
      <c r="E126" s="8"/>
      <c r="F126" s="10">
        <f>IF(OR(A126="",C126=0),"",D126/C126)</f>
      </c>
      <c r="G126" s="10">
        <f>IF(OR(A126="",D126=0),"",E126/D126)</f>
      </c>
      <c r="H126" s="10">
        <f>IF(OR(A126="",D126=0),"",(G126+1.96^2/(2*D126)-1.96*SQRT(G126*(1-G126)/D126+1.96^2/(4*D126^2)))/(1+1.96^2/D126))</f>
      </c>
      <c r="I126" s="11">
        <f>IF(A126="","",IFERROR((C126-AVERAGE($C$2:$C$501))/STDEV($C$2:$C$501),0))</f>
      </c>
      <c r="J126" s="11">
        <f>IF(OR(A126="",H126=""),"",IFERROR((H126-AVERAGE($H$2:$H$501))/STDEV($H$2:$H$501),0))</f>
      </c>
      <c r="K126">
        <f>IF(OR(A126="",H126=""),"",IF(I126&gt;=0,IF(J126&gt;=0,"明星","问号"),IF(J126&gt;=0,"金牛","瘦狗")))</f>
      </c>
      <c r="L126">
        <f>IF(K126="","",CHOOSE(MATCH(K126,{"明星","金牛","问号","瘦狗"},0),"加仓备货、保持价格","加流量：补关键词、开推广","优化：改主图、改标题、调价格","尽早下架，把资源让出来"))</f>
      </c>
      <c r="M126">
        <f>IF(A126="","",IF(AND(I126&gt;1,E126=0),"高曝光零销量",IF(AND(D126&gt;=30,E126=0),"有点击无转化","")))</f>
      </c>
    </row>
    <row r="127" spans="1:13" x14ac:dyDescent="0.25">
      <c r="A127" s="8"/>
      <c r="B127" s="8"/>
      <c r="C127" s="9"/>
      <c r="D127" s="8"/>
      <c r="E127" s="8"/>
      <c r="F127" s="10">
        <f>IF(OR(A127="",C127=0),"",D127/C127)</f>
      </c>
      <c r="G127" s="10">
        <f>IF(OR(A127="",D127=0),"",E127/D127)</f>
      </c>
      <c r="H127" s="10">
        <f>IF(OR(A127="",D127=0),"",(G127+1.96^2/(2*D127)-1.96*SQRT(G127*(1-G127)/D127+1.96^2/(4*D127^2)))/(1+1.96^2/D127))</f>
      </c>
      <c r="I127" s="11">
        <f>IF(A127="","",IFERROR((C127-AVERAGE($C$2:$C$501))/STDEV($C$2:$C$501),0))</f>
      </c>
      <c r="J127" s="11">
        <f>IF(OR(A127="",H127=""),"",IFERROR((H127-AVERAGE($H$2:$H$501))/STDEV($H$2:$H$501),0))</f>
      </c>
      <c r="K127">
        <f>IF(OR(A127="",H127=""),"",IF(I127&gt;=0,IF(J127&gt;=0,"明星","问号"),IF(J127&gt;=0,"金牛","瘦狗")))</f>
      </c>
      <c r="L127">
        <f>IF(K127="","",CHOOSE(MATCH(K127,{"明星","金牛","问号","瘦狗"},0),"加仓备货、保持价格","加流量：补关键词、开推广","优化：改主图、改标题、调价格","尽早下架，把资源让出来"))</f>
      </c>
      <c r="M127">
        <f>IF(A127="","",IF(AND(I127&gt;1,E127=0),"高曝光零销量",IF(AND(D127&gt;=30,E127=0),"有点击无转化","")))</f>
      </c>
    </row>
    <row r="128" spans="1:13" x14ac:dyDescent="0.25">
      <c r="A128" s="8"/>
      <c r="B128" s="8"/>
      <c r="C128" s="9"/>
      <c r="D128" s="8"/>
      <c r="E128" s="8"/>
      <c r="F128" s="10">
        <f>IF(OR(A128="",C128=0),"",D128/C128)</f>
      </c>
      <c r="G128" s="10">
        <f>IF(OR(A128="",D128=0),"",E128/D128)</f>
      </c>
      <c r="H128" s="10">
        <f>IF(OR(A128="",D128=0),"",(G128+1.96^2/(2*D128)-1.96*SQRT(G128*(1-G128)/D128+1.96^2/(4*D128^2)))/(1+1.96^2/D128))</f>
      </c>
      <c r="I128" s="11">
        <f>IF(A128="","",IFERROR((C128-AVERAGE($C$2:$C$501))/STDEV($C$2:$C$501),0))</f>
      </c>
      <c r="J128" s="11">
        <f>IF(OR(A128="",H128=""),"",IFERROR((H128-AVERAGE($H$2:$H$501))/STDEV($H$2:$H$501),0))</f>
      </c>
      <c r="K128">
        <f>IF(OR(A128="",H128=""),"",IF(I128&gt;=0,IF(J128&gt;=0,"明星","问号"),IF(J128&gt;=0,"金牛","瘦狗")))</f>
      </c>
      <c r="L128">
        <f>IF(K128="","",CHOOSE(MATCH(K128,{"明星","金牛","问号","瘦狗"},0),"加仓备货、保持价格","加流量：补关键词、开推广","优化：改主图、改标题、调价格","尽早下架，把资源让出来"))</f>
      </c>
      <c r="M128">
        <f>IF(A128="","",IF(AND(I128&gt;1,E128=0),"高曝光零销量",IF(AND(D128&gt;=30,E128=0),"有点击无转化","")))</f>
      </c>
    </row>
    <row r="129" spans="1:13" x14ac:dyDescent="0.25">
      <c r="A129" s="8"/>
      <c r="B129" s="8"/>
      <c r="C129" s="9"/>
      <c r="D129" s="8"/>
      <c r="E129" s="8"/>
      <c r="F129" s="10">
        <f>IF(OR(A129="",C129=0),"",D129/C129)</f>
      </c>
      <c r="G129" s="10">
        <f>IF(OR(A129="",D129=0),"",E129/D129)</f>
      </c>
      <c r="H129" s="10">
        <f>IF(OR(A129="",D129=0),"",(G129+1.96^2/(2*D129)-1.96*SQRT(G129*(1-G129)/D129+1.96^2/(4*D129^2)))/(1+1.96^2/D129))</f>
      </c>
      <c r="I129" s="11">
        <f>IF(A129="","",IFERROR((C129-AVERAGE($C$2:$C$501))/STDEV($C$2:$C$501),0))</f>
      </c>
      <c r="J129" s="11">
        <f>IF(OR(A129="",H129=""),"",IFERROR((H129-AVERAGE($H$2:$H$501))/STDEV($H$2:$H$501),0))</f>
      </c>
      <c r="K129">
        <f>IF(OR(A129="",H129=""),"",IF(I129&gt;=0,IF(J129&gt;=0,"明星","问号"),IF(J129&gt;=0,"金牛","瘦狗")))</f>
      </c>
      <c r="L129">
        <f>IF(K129="","",CHOOSE(MATCH(K129,{"明星","金牛","问号","瘦狗"},0),"加仓备货、保持价格","加流量：补关键词、开推广","优化：改主图、改标题、调价格","尽早下架，把资源让出来"))</f>
      </c>
      <c r="M129">
        <f>IF(A129="","",IF(AND(I129&gt;1,E129=0),"高曝光零销量",IF(AND(D129&gt;=30,E129=0),"有点击无转化","")))</f>
      </c>
    </row>
    <row r="130" spans="1:13" x14ac:dyDescent="0.25">
      <c r="A130" s="8"/>
      <c r="B130" s="8"/>
      <c r="C130" s="9"/>
      <c r="D130" s="8"/>
      <c r="E130" s="8"/>
      <c r="F130" s="10">
        <f>IF(OR(A130="",C130=0),"",D130/C130)</f>
      </c>
      <c r="G130" s="10">
        <f>IF(OR(A130="",D130=0),"",E130/D130)</f>
      </c>
      <c r="H130" s="10">
        <f>IF(OR(A130="",D130=0),"",(G130+1.96^2/(2*D130)-1.96*SQRT(G130*(1-G130)/D130+1.96^2/(4*D130^2)))/(1+1.96^2/D130))</f>
      </c>
      <c r="I130" s="11">
        <f>IF(A130="","",IFERROR((C130-AVERAGE($C$2:$C$501))/STDEV($C$2:$C$501),0))</f>
      </c>
      <c r="J130" s="11">
        <f>IF(OR(A130="",H130=""),"",IFERROR((H130-AVERAGE($H$2:$H$501))/STDEV($H$2:$H$501),0))</f>
      </c>
      <c r="K130">
        <f>IF(OR(A130="",H130=""),"",IF(I130&gt;=0,IF(J130&gt;=0,"明星","问号"),IF(J130&gt;=0,"金牛","瘦狗")))</f>
      </c>
      <c r="L130">
        <f>IF(K130="","",CHOOSE(MATCH(K130,{"明星","金牛","问号","瘦狗"},0),"加仓备货、保持价格","加流量：补关键词、开推广","优化：改主图、改标题、调价格","尽早下架，把资源让出来"))</f>
      </c>
      <c r="M130">
        <f>IF(A130="","",IF(AND(I130&gt;1,E130=0),"高曝光零销量",IF(AND(D130&gt;=30,E130=0),"有点击无转化","")))</f>
      </c>
    </row>
    <row r="131" spans="1:13" x14ac:dyDescent="0.25">
      <c r="A131" s="8"/>
      <c r="B131" s="8"/>
      <c r="C131" s="9"/>
      <c r="D131" s="8"/>
      <c r="E131" s="8"/>
      <c r="F131" s="10">
        <f>IF(OR(A131="",C131=0),"",D131/C131)</f>
      </c>
      <c r="G131" s="10">
        <f>IF(OR(A131="",D131=0),"",E131/D131)</f>
      </c>
      <c r="H131" s="10">
        <f>IF(OR(A131="",D131=0),"",(G131+1.96^2/(2*D131)-1.96*SQRT(G131*(1-G131)/D131+1.96^2/(4*D131^2)))/(1+1.96^2/D131))</f>
      </c>
      <c r="I131" s="11">
        <f>IF(A131="","",IFERROR((C131-AVERAGE($C$2:$C$501))/STDEV($C$2:$C$501),0))</f>
      </c>
      <c r="J131" s="11">
        <f>IF(OR(A131="",H131=""),"",IFERROR((H131-AVERAGE($H$2:$H$501))/STDEV($H$2:$H$501),0))</f>
      </c>
      <c r="K131">
        <f>IF(OR(A131="",H131=""),"",IF(I131&gt;=0,IF(J131&gt;=0,"明星","问号"),IF(J131&gt;=0,"金牛","瘦狗")))</f>
      </c>
      <c r="L131">
        <f>IF(K131="","",CHOOSE(MATCH(K131,{"明星","金牛","问号","瘦狗"},0),"加仓备货、保持价格","加流量：补关键词、开推广","优化：改主图、改标题、调价格","尽早下架，把资源让出来"))</f>
      </c>
      <c r="M131">
        <f>IF(A131="","",IF(AND(I131&gt;1,E131=0),"高曝光零销量",IF(AND(D131&gt;=30,E131=0),"有点击无转化","")))</f>
      </c>
    </row>
    <row r="132" spans="1:13" x14ac:dyDescent="0.25">
      <c r="A132" s="8"/>
      <c r="B132" s="8"/>
      <c r="C132" s="9"/>
      <c r="D132" s="8"/>
      <c r="E132" s="8"/>
      <c r="F132" s="10">
        <f>IF(OR(A132="",C132=0),"",D132/C132)</f>
      </c>
      <c r="G132" s="10">
        <f>IF(OR(A132="",D132=0),"",E132/D132)</f>
      </c>
      <c r="H132" s="10">
        <f>IF(OR(A132="",D132=0),"",(G132+1.96^2/(2*D132)-1.96*SQRT(G132*(1-G132)/D132+1.96^2/(4*D132^2)))/(1+1.96^2/D132))</f>
      </c>
      <c r="I132" s="11">
        <f>IF(A132="","",IFERROR((C132-AVERAGE($C$2:$C$501))/STDEV($C$2:$C$501),0))</f>
      </c>
      <c r="J132" s="11">
        <f>IF(OR(A132="",H132=""),"",IFERROR((H132-AVERAGE($H$2:$H$501))/STDEV($H$2:$H$501),0))</f>
      </c>
      <c r="K132">
        <f>IF(OR(A132="",H132=""),"",IF(I132&gt;=0,IF(J132&gt;=0,"明星","问号"),IF(J132&gt;=0,"金牛","瘦狗")))</f>
      </c>
      <c r="L132">
        <f>IF(K132="","",CHOOSE(MATCH(K132,{"明星","金牛","问号","瘦狗"},0),"加仓备货、保持价格","加流量：补关键词、开推广","优化：改主图、改标题、调价格","尽早下架，把资源让出来"))</f>
      </c>
      <c r="M132">
        <f>IF(A132="","",IF(AND(I132&gt;1,E132=0),"高曝光零销量",IF(AND(D132&gt;=30,E132=0),"有点击无转化","")))</f>
      </c>
    </row>
    <row r="133" spans="1:13" x14ac:dyDescent="0.25">
      <c r="A133" s="8"/>
      <c r="B133" s="8"/>
      <c r="C133" s="9"/>
      <c r="D133" s="8"/>
      <c r="E133" s="8"/>
      <c r="F133" s="10">
        <f>IF(OR(A133="",C133=0),"",D133/C133)</f>
      </c>
      <c r="G133" s="10">
        <f>IF(OR(A133="",D133=0),"",E133/D133)</f>
      </c>
      <c r="H133" s="10">
        <f>IF(OR(A133="",D133=0),"",(G133+1.96^2/(2*D133)-1.96*SQRT(G133*(1-G133)/D133+1.96^2/(4*D133^2)))/(1+1.96^2/D133))</f>
      </c>
      <c r="I133" s="11">
        <f>IF(A133="","",IFERROR((C133-AVERAGE($C$2:$C$501))/STDEV($C$2:$C$501),0))</f>
      </c>
      <c r="J133" s="11">
        <f>IF(OR(A133="",H133=""),"",IFERROR((H133-AVERAGE($H$2:$H$501))/STDEV($H$2:$H$501),0))</f>
      </c>
      <c r="K133">
        <f>IF(OR(A133="",H133=""),"",IF(I133&gt;=0,IF(J133&gt;=0,"明星","问号"),IF(J133&gt;=0,"金牛","瘦狗")))</f>
      </c>
      <c r="L133">
        <f>IF(K133="","",CHOOSE(MATCH(K133,{"明星","金牛","问号","瘦狗"},0),"加仓备货、保持价格","加流量：补关键词、开推广","优化：改主图、改标题、调价格","尽早下架，把资源让出来"))</f>
      </c>
      <c r="M133">
        <f>IF(A133="","",IF(AND(I133&gt;1,E133=0),"高曝光零销量",IF(AND(D133&gt;=30,E133=0),"有点击无转化","")))</f>
      </c>
    </row>
    <row r="134" spans="1:13" x14ac:dyDescent="0.25">
      <c r="A134" s="8"/>
      <c r="B134" s="8"/>
      <c r="C134" s="9"/>
      <c r="D134" s="8"/>
      <c r="E134" s="8"/>
      <c r="F134" s="10">
        <f>IF(OR(A134="",C134=0),"",D134/C134)</f>
      </c>
      <c r="G134" s="10">
        <f>IF(OR(A134="",D134=0),"",E134/D134)</f>
      </c>
      <c r="H134" s="10">
        <f>IF(OR(A134="",D134=0),"",(G134+1.96^2/(2*D134)-1.96*SQRT(G134*(1-G134)/D134+1.96^2/(4*D134^2)))/(1+1.96^2/D134))</f>
      </c>
      <c r="I134" s="11">
        <f>IF(A134="","",IFERROR((C134-AVERAGE($C$2:$C$501))/STDEV($C$2:$C$501),0))</f>
      </c>
      <c r="J134" s="11">
        <f>IF(OR(A134="",H134=""),"",IFERROR((H134-AVERAGE($H$2:$H$501))/STDEV($H$2:$H$501),0))</f>
      </c>
      <c r="K134">
        <f>IF(OR(A134="",H134=""),"",IF(I134&gt;=0,IF(J134&gt;=0,"明星","问号"),IF(J134&gt;=0,"金牛","瘦狗")))</f>
      </c>
      <c r="L134">
        <f>IF(K134="","",CHOOSE(MATCH(K134,{"明星","金牛","问号","瘦狗"},0),"加仓备货、保持价格","加流量：补关键词、开推广","优化：改主图、改标题、调价格","尽早下架，把资源让出来"))</f>
      </c>
      <c r="M134">
        <f>IF(A134="","",IF(AND(I134&gt;1,E134=0),"高曝光零销量",IF(AND(D134&gt;=30,E134=0),"有点击无转化","")))</f>
      </c>
    </row>
    <row r="135" spans="1:13" x14ac:dyDescent="0.25">
      <c r="A135" s="8"/>
      <c r="B135" s="8"/>
      <c r="C135" s="9"/>
      <c r="D135" s="8"/>
      <c r="E135" s="8"/>
      <c r="F135" s="10">
        <f>IF(OR(A135="",C135=0),"",D135/C135)</f>
      </c>
      <c r="G135" s="10">
        <f>IF(OR(A135="",D135=0),"",E135/D135)</f>
      </c>
      <c r="H135" s="10">
        <f>IF(OR(A135="",D135=0),"",(G135+1.96^2/(2*D135)-1.96*SQRT(G135*(1-G135)/D135+1.96^2/(4*D135^2)))/(1+1.96^2/D135))</f>
      </c>
      <c r="I135" s="11">
        <f>IF(A135="","",IFERROR((C135-AVERAGE($C$2:$C$501))/STDEV($C$2:$C$501),0))</f>
      </c>
      <c r="J135" s="11">
        <f>IF(OR(A135="",H135=""),"",IFERROR((H135-AVERAGE($H$2:$H$501))/STDEV($H$2:$H$501),0))</f>
      </c>
      <c r="K135">
        <f>IF(OR(A135="",H135=""),"",IF(I135&gt;=0,IF(J135&gt;=0,"明星","问号"),IF(J135&gt;=0,"金牛","瘦狗")))</f>
      </c>
      <c r="L135">
        <f>IF(K135="","",CHOOSE(MATCH(K135,{"明星","金牛","问号","瘦狗"},0),"加仓备货、保持价格","加流量：补关键词、开推广","优化：改主图、改标题、调价格","尽早下架，把资源让出来"))</f>
      </c>
      <c r="M135">
        <f>IF(A135="","",IF(AND(I135&gt;1,E135=0),"高曝光零销量",IF(AND(D135&gt;=30,E135=0),"有点击无转化","")))</f>
      </c>
    </row>
    <row r="136" spans="1:13" x14ac:dyDescent="0.25">
      <c r="A136" s="8"/>
      <c r="B136" s="8"/>
      <c r="C136" s="9"/>
      <c r="D136" s="8"/>
      <c r="E136" s="8"/>
      <c r="F136" s="10">
        <f>IF(OR(A136="",C136=0),"",D136/C136)</f>
      </c>
      <c r="G136" s="10">
        <f>IF(OR(A136="",D136=0),"",E136/D136)</f>
      </c>
      <c r="H136" s="10">
        <f>IF(OR(A136="",D136=0),"",(G136+1.96^2/(2*D136)-1.96*SQRT(G136*(1-G136)/D136+1.96^2/(4*D136^2)))/(1+1.96^2/D136))</f>
      </c>
      <c r="I136" s="11">
        <f>IF(A136="","",IFERROR((C136-AVERAGE($C$2:$C$501))/STDEV($C$2:$C$501),0))</f>
      </c>
      <c r="J136" s="11">
        <f>IF(OR(A136="",H136=""),"",IFERROR((H136-AVERAGE($H$2:$H$501))/STDEV($H$2:$H$501),0))</f>
      </c>
      <c r="K136">
        <f>IF(OR(A136="",H136=""),"",IF(I136&gt;=0,IF(J136&gt;=0,"明星","问号"),IF(J136&gt;=0,"金牛","瘦狗")))</f>
      </c>
      <c r="L136">
        <f>IF(K136="","",CHOOSE(MATCH(K136,{"明星","金牛","问号","瘦狗"},0),"加仓备货、保持价格","加流量：补关键词、开推广","优化：改主图、改标题、调价格","尽早下架，把资源让出来"))</f>
      </c>
      <c r="M136">
        <f>IF(A136="","",IF(AND(I136&gt;1,E136=0),"高曝光零销量",IF(AND(D136&gt;=30,E136=0),"有点击无转化","")))</f>
      </c>
    </row>
    <row r="137" spans="1:13" x14ac:dyDescent="0.25">
      <c r="A137" s="8"/>
      <c r="B137" s="8"/>
      <c r="C137" s="9"/>
      <c r="D137" s="8"/>
      <c r="E137" s="8"/>
      <c r="F137" s="10">
        <f>IF(OR(A137="",C137=0),"",D137/C137)</f>
      </c>
      <c r="G137" s="10">
        <f>IF(OR(A137="",D137=0),"",E137/D137)</f>
      </c>
      <c r="H137" s="10">
        <f>IF(OR(A137="",D137=0),"",(G137+1.96^2/(2*D137)-1.96*SQRT(G137*(1-G137)/D137+1.96^2/(4*D137^2)))/(1+1.96^2/D137))</f>
      </c>
      <c r="I137" s="11">
        <f>IF(A137="","",IFERROR((C137-AVERAGE($C$2:$C$501))/STDEV($C$2:$C$501),0))</f>
      </c>
      <c r="J137" s="11">
        <f>IF(OR(A137="",H137=""),"",IFERROR((H137-AVERAGE($H$2:$H$501))/STDEV($H$2:$H$501),0))</f>
      </c>
      <c r="K137">
        <f>IF(OR(A137="",H137=""),"",IF(I137&gt;=0,IF(J137&gt;=0,"明星","问号"),IF(J137&gt;=0,"金牛","瘦狗")))</f>
      </c>
      <c r="L137">
        <f>IF(K137="","",CHOOSE(MATCH(K137,{"明星","金牛","问号","瘦狗"},0),"加仓备货、保持价格","加流量：补关键词、开推广","优化：改主图、改标题、调价格","尽早下架，把资源让出来"))</f>
      </c>
      <c r="M137">
        <f>IF(A137="","",IF(AND(I137&gt;1,E137=0),"高曝光零销量",IF(AND(D137&gt;=30,E137=0),"有点击无转化","")))</f>
      </c>
    </row>
    <row r="138" spans="1:13" x14ac:dyDescent="0.25">
      <c r="A138" s="8"/>
      <c r="B138" s="8"/>
      <c r="C138" s="9"/>
      <c r="D138" s="8"/>
      <c r="E138" s="8"/>
      <c r="F138" s="10">
        <f>IF(OR(A138="",C138=0),"",D138/C138)</f>
      </c>
      <c r="G138" s="10">
        <f>IF(OR(A138="",D138=0),"",E138/D138)</f>
      </c>
      <c r="H138" s="10">
        <f>IF(OR(A138="",D138=0),"",(G138+1.96^2/(2*D138)-1.96*SQRT(G138*(1-G138)/D138+1.96^2/(4*D138^2)))/(1+1.96^2/D138))</f>
      </c>
      <c r="I138" s="11">
        <f>IF(A138="","",IFERROR((C138-AVERAGE($C$2:$C$501))/STDEV($C$2:$C$501),0))</f>
      </c>
      <c r="J138" s="11">
        <f>IF(OR(A138="",H138=""),"",IFERROR((H138-AVERAGE($H$2:$H$501))/STDEV($H$2:$H$501),0))</f>
      </c>
      <c r="K138">
        <f>IF(OR(A138="",H138=""),"",IF(I138&gt;=0,IF(J138&gt;=0,"明星","问号"),IF(J138&gt;=0,"金牛","瘦狗")))</f>
      </c>
      <c r="L138">
        <f>IF(K138="","",CHOOSE(MATCH(K138,{"明星","金牛","问号","瘦狗"},0),"加仓备货、保持价格","加流量：补关键词、开推广","优化：改主图、改标题、调价格","尽早下架，把资源让出来"))</f>
      </c>
      <c r="M138">
        <f>IF(A138="","",IF(AND(I138&gt;1,E138=0),"高曝光零销量",IF(AND(D138&gt;=30,E138=0),"有点击无转化","")))</f>
      </c>
    </row>
    <row r="139" spans="1:13" x14ac:dyDescent="0.25">
      <c r="A139" s="8"/>
      <c r="B139" s="8"/>
      <c r="C139" s="9"/>
      <c r="D139" s="8"/>
      <c r="E139" s="8"/>
      <c r="F139" s="10">
        <f>IF(OR(A139="",C139=0),"",D139/C139)</f>
      </c>
      <c r="G139" s="10">
        <f>IF(OR(A139="",D139=0),"",E139/D139)</f>
      </c>
      <c r="H139" s="10">
        <f>IF(OR(A139="",D139=0),"",(G139+1.96^2/(2*D139)-1.96*SQRT(G139*(1-G139)/D139+1.96^2/(4*D139^2)))/(1+1.96^2/D139))</f>
      </c>
      <c r="I139" s="11">
        <f>IF(A139="","",IFERROR((C139-AVERAGE($C$2:$C$501))/STDEV($C$2:$C$501),0))</f>
      </c>
      <c r="J139" s="11">
        <f>IF(OR(A139="",H139=""),"",IFERROR((H139-AVERAGE($H$2:$H$501))/STDEV($H$2:$H$501),0))</f>
      </c>
      <c r="K139">
        <f>IF(OR(A139="",H139=""),"",IF(I139&gt;=0,IF(J139&gt;=0,"明星","问号"),IF(J139&gt;=0,"金牛","瘦狗")))</f>
      </c>
      <c r="L139">
        <f>IF(K139="","",CHOOSE(MATCH(K139,{"明星","金牛","问号","瘦狗"},0),"加仓备货、保持价格","加流量：补关键词、开推广","优化：改主图、改标题、调价格","尽早下架，把资源让出来"))</f>
      </c>
      <c r="M139">
        <f>IF(A139="","",IF(AND(I139&gt;1,E139=0),"高曝光零销量",IF(AND(D139&gt;=30,E139=0),"有点击无转化","")))</f>
      </c>
    </row>
    <row r="140" spans="1:13" x14ac:dyDescent="0.25">
      <c r="A140" s="8"/>
      <c r="B140" s="8"/>
      <c r="C140" s="9"/>
      <c r="D140" s="8"/>
      <c r="E140" s="8"/>
      <c r="F140" s="10">
        <f>IF(OR(A140="",C140=0),"",D140/C140)</f>
      </c>
      <c r="G140" s="10">
        <f>IF(OR(A140="",D140=0),"",E140/D140)</f>
      </c>
      <c r="H140" s="10">
        <f>IF(OR(A140="",D140=0),"",(G140+1.96^2/(2*D140)-1.96*SQRT(G140*(1-G140)/D140+1.96^2/(4*D140^2)))/(1+1.96^2/D140))</f>
      </c>
      <c r="I140" s="11">
        <f>IF(A140="","",IFERROR((C140-AVERAGE($C$2:$C$501))/STDEV($C$2:$C$501),0))</f>
      </c>
      <c r="J140" s="11">
        <f>IF(OR(A140="",H140=""),"",IFERROR((H140-AVERAGE($H$2:$H$501))/STDEV($H$2:$H$501),0))</f>
      </c>
      <c r="K140">
        <f>IF(OR(A140="",H140=""),"",IF(I140&gt;=0,IF(J140&gt;=0,"明星","问号"),IF(J140&gt;=0,"金牛","瘦狗")))</f>
      </c>
      <c r="L140">
        <f>IF(K140="","",CHOOSE(MATCH(K140,{"明星","金牛","问号","瘦狗"},0),"加仓备货、保持价格","加流量：补关键词、开推广","优化：改主图、改标题、调价格","尽早下架，把资源让出来"))</f>
      </c>
      <c r="M140">
        <f>IF(A140="","",IF(AND(I140&gt;1,E140=0),"高曝光零销量",IF(AND(D140&gt;=30,E140=0),"有点击无转化","")))</f>
      </c>
    </row>
    <row r="141" spans="1:13" x14ac:dyDescent="0.25">
      <c r="A141" s="8"/>
      <c r="B141" s="8"/>
      <c r="C141" s="9"/>
      <c r="D141" s="8"/>
      <c r="E141" s="8"/>
      <c r="F141" s="10">
        <f>IF(OR(A141="",C141=0),"",D141/C141)</f>
      </c>
      <c r="G141" s="10">
        <f>IF(OR(A141="",D141=0),"",E141/D141)</f>
      </c>
      <c r="H141" s="10">
        <f>IF(OR(A141="",D141=0),"",(G141+1.96^2/(2*D141)-1.96*SQRT(G141*(1-G141)/D141+1.96^2/(4*D141^2)))/(1+1.96^2/D141))</f>
      </c>
      <c r="I141" s="11">
        <f>IF(A141="","",IFERROR((C141-AVERAGE($C$2:$C$501))/STDEV($C$2:$C$501),0))</f>
      </c>
      <c r="J141" s="11">
        <f>IF(OR(A141="",H141=""),"",IFERROR((H141-AVERAGE($H$2:$H$501))/STDEV($H$2:$H$501),0))</f>
      </c>
      <c r="K141">
        <f>IF(OR(A141="",H141=""),"",IF(I141&gt;=0,IF(J141&gt;=0,"明星","问号"),IF(J141&gt;=0,"金牛","瘦狗")))</f>
      </c>
      <c r="L141">
        <f>IF(K141="","",CHOOSE(MATCH(K141,{"明星","金牛","问号","瘦狗"},0),"加仓备货、保持价格","加流量：补关键词、开推广","优化：改主图、改标题、调价格","尽早下架，把资源让出来"))</f>
      </c>
      <c r="M141">
        <f>IF(A141="","",IF(AND(I141&gt;1,E141=0),"高曝光零销量",IF(AND(D141&gt;=30,E141=0),"有点击无转化","")))</f>
      </c>
    </row>
    <row r="142" spans="1:13" x14ac:dyDescent="0.25">
      <c r="A142" s="8"/>
      <c r="B142" s="8"/>
      <c r="C142" s="9"/>
      <c r="D142" s="8"/>
      <c r="E142" s="8"/>
      <c r="F142" s="10">
        <f>IF(OR(A142="",C142=0),"",D142/C142)</f>
      </c>
      <c r="G142" s="10">
        <f>IF(OR(A142="",D142=0),"",E142/D142)</f>
      </c>
      <c r="H142" s="10">
        <f>IF(OR(A142="",D142=0),"",(G142+1.96^2/(2*D142)-1.96*SQRT(G142*(1-G142)/D142+1.96^2/(4*D142^2)))/(1+1.96^2/D142))</f>
      </c>
      <c r="I142" s="11">
        <f>IF(A142="","",IFERROR((C142-AVERAGE($C$2:$C$501))/STDEV($C$2:$C$501),0))</f>
      </c>
      <c r="J142" s="11">
        <f>IF(OR(A142="",H142=""),"",IFERROR((H142-AVERAGE($H$2:$H$501))/STDEV($H$2:$H$501),0))</f>
      </c>
      <c r="K142">
        <f>IF(OR(A142="",H142=""),"",IF(I142&gt;=0,IF(J142&gt;=0,"明星","问号"),IF(J142&gt;=0,"金牛","瘦狗")))</f>
      </c>
      <c r="L142">
        <f>IF(K142="","",CHOOSE(MATCH(K142,{"明星","金牛","问号","瘦狗"},0),"加仓备货、保持价格","加流量：补关键词、开推广","优化：改主图、改标题、调价格","尽早下架，把资源让出来"))</f>
      </c>
      <c r="M142">
        <f>IF(A142="","",IF(AND(I142&gt;1,E142=0),"高曝光零销量",IF(AND(D142&gt;=30,E142=0),"有点击无转化","")))</f>
      </c>
    </row>
    <row r="143" spans="1:13" x14ac:dyDescent="0.25">
      <c r="A143" s="8"/>
      <c r="B143" s="8"/>
      <c r="C143" s="9"/>
      <c r="D143" s="8"/>
      <c r="E143" s="8"/>
      <c r="F143" s="10">
        <f>IF(OR(A143="",C143=0),"",D143/C143)</f>
      </c>
      <c r="G143" s="10">
        <f>IF(OR(A143="",D143=0),"",E143/D143)</f>
      </c>
      <c r="H143" s="10">
        <f>IF(OR(A143="",D143=0),"",(G143+1.96^2/(2*D143)-1.96*SQRT(G143*(1-G143)/D143+1.96^2/(4*D143^2)))/(1+1.96^2/D143))</f>
      </c>
      <c r="I143" s="11">
        <f>IF(A143="","",IFERROR((C143-AVERAGE($C$2:$C$501))/STDEV($C$2:$C$501),0))</f>
      </c>
      <c r="J143" s="11">
        <f>IF(OR(A143="",H143=""),"",IFERROR((H143-AVERAGE($H$2:$H$501))/STDEV($H$2:$H$501),0))</f>
      </c>
      <c r="K143">
        <f>IF(OR(A143="",H143=""),"",IF(I143&gt;=0,IF(J143&gt;=0,"明星","问号"),IF(J143&gt;=0,"金牛","瘦狗")))</f>
      </c>
      <c r="L143">
        <f>IF(K143="","",CHOOSE(MATCH(K143,{"明星","金牛","问号","瘦狗"},0),"加仓备货、保持价格","加流量：补关键词、开推广","优化：改主图、改标题、调价格","尽早下架，把资源让出来"))</f>
      </c>
      <c r="M143">
        <f>IF(A143="","",IF(AND(I143&gt;1,E143=0),"高曝光零销量",IF(AND(D143&gt;=30,E143=0),"有点击无转化","")))</f>
      </c>
    </row>
    <row r="144" spans="1:13" x14ac:dyDescent="0.25">
      <c r="A144" s="8"/>
      <c r="B144" s="8"/>
      <c r="C144" s="9"/>
      <c r="D144" s="8"/>
      <c r="E144" s="8"/>
      <c r="F144" s="10">
        <f>IF(OR(A144="",C144=0),"",D144/C144)</f>
      </c>
      <c r="G144" s="10">
        <f>IF(OR(A144="",D144=0),"",E144/D144)</f>
      </c>
      <c r="H144" s="10">
        <f>IF(OR(A144="",D144=0),"",(G144+1.96^2/(2*D144)-1.96*SQRT(G144*(1-G144)/D144+1.96^2/(4*D144^2)))/(1+1.96^2/D144))</f>
      </c>
      <c r="I144" s="11">
        <f>IF(A144="","",IFERROR((C144-AVERAGE($C$2:$C$501))/STDEV($C$2:$C$501),0))</f>
      </c>
      <c r="J144" s="11">
        <f>IF(OR(A144="",H144=""),"",IFERROR((H144-AVERAGE($H$2:$H$501))/STDEV($H$2:$H$501),0))</f>
      </c>
      <c r="K144">
        <f>IF(OR(A144="",H144=""),"",IF(I144&gt;=0,IF(J144&gt;=0,"明星","问号"),IF(J144&gt;=0,"金牛","瘦狗")))</f>
      </c>
      <c r="L144">
        <f>IF(K144="","",CHOOSE(MATCH(K144,{"明星","金牛","问号","瘦狗"},0),"加仓备货、保持价格","加流量：补关键词、开推广","优化：改主图、改标题、调价格","尽早下架，把资源让出来"))</f>
      </c>
      <c r="M144">
        <f>IF(A144="","",IF(AND(I144&gt;1,E144=0),"高曝光零销量",IF(AND(D144&gt;=30,E144=0),"有点击无转化","")))</f>
      </c>
    </row>
    <row r="145" spans="1:13" x14ac:dyDescent="0.25">
      <c r="A145" s="8"/>
      <c r="B145" s="8"/>
      <c r="C145" s="9"/>
      <c r="D145" s="8"/>
      <c r="E145" s="8"/>
      <c r="F145" s="10">
        <f>IF(OR(A145="",C145=0),"",D145/C145)</f>
      </c>
      <c r="G145" s="10">
        <f>IF(OR(A145="",D145=0),"",E145/D145)</f>
      </c>
      <c r="H145" s="10">
        <f>IF(OR(A145="",D145=0),"",(G145+1.96^2/(2*D145)-1.96*SQRT(G145*(1-G145)/D145+1.96^2/(4*D145^2)))/(1+1.96^2/D145))</f>
      </c>
      <c r="I145" s="11">
        <f>IF(A145="","",IFERROR((C145-AVERAGE($C$2:$C$501))/STDEV($C$2:$C$501),0))</f>
      </c>
      <c r="J145" s="11">
        <f>IF(OR(A145="",H145=""),"",IFERROR((H145-AVERAGE($H$2:$H$501))/STDEV($H$2:$H$501),0))</f>
      </c>
      <c r="K145">
        <f>IF(OR(A145="",H145=""),"",IF(I145&gt;=0,IF(J145&gt;=0,"明星","问号"),IF(J145&gt;=0,"金牛","瘦狗")))</f>
      </c>
      <c r="L145">
        <f>IF(K145="","",CHOOSE(MATCH(K145,{"明星","金牛","问号","瘦狗"},0),"加仓备货、保持价格","加流量：补关键词、开推广","优化：改主图、改标题、调价格","尽早下架，把资源让出来"))</f>
      </c>
      <c r="M145">
        <f>IF(A145="","",IF(AND(I145&gt;1,E145=0),"高曝光零销量",IF(AND(D145&gt;=30,E145=0),"有点击无转化","")))</f>
      </c>
    </row>
    <row r="146" spans="1:13" x14ac:dyDescent="0.25">
      <c r="A146" s="8"/>
      <c r="B146" s="8"/>
      <c r="C146" s="9"/>
      <c r="D146" s="8"/>
      <c r="E146" s="8"/>
      <c r="F146" s="10">
        <f>IF(OR(A146="",C146=0),"",D146/C146)</f>
      </c>
      <c r="G146" s="10">
        <f>IF(OR(A146="",D146=0),"",E146/D146)</f>
      </c>
      <c r="H146" s="10">
        <f>IF(OR(A146="",D146=0),"",(G146+1.96^2/(2*D146)-1.96*SQRT(G146*(1-G146)/D146+1.96^2/(4*D146^2)))/(1+1.96^2/D146))</f>
      </c>
      <c r="I146" s="11">
        <f>IF(A146="","",IFERROR((C146-AVERAGE($C$2:$C$501))/STDEV($C$2:$C$501),0))</f>
      </c>
      <c r="J146" s="11">
        <f>IF(OR(A146="",H146=""),"",IFERROR((H146-AVERAGE($H$2:$H$501))/STDEV($H$2:$H$501),0))</f>
      </c>
      <c r="K146">
        <f>IF(OR(A146="",H146=""),"",IF(I146&gt;=0,IF(J146&gt;=0,"明星","问号"),IF(J146&gt;=0,"金牛","瘦狗")))</f>
      </c>
      <c r="L146">
        <f>IF(K146="","",CHOOSE(MATCH(K146,{"明星","金牛","问号","瘦狗"},0),"加仓备货、保持价格","加流量：补关键词、开推广","优化：改主图、改标题、调价格","尽早下架，把资源让出来"))</f>
      </c>
      <c r="M146">
        <f>IF(A146="","",IF(AND(I146&gt;1,E146=0),"高曝光零销量",IF(AND(D146&gt;=30,E146=0),"有点击无转化","")))</f>
      </c>
    </row>
    <row r="147" spans="1:13" x14ac:dyDescent="0.25">
      <c r="A147" s="8"/>
      <c r="B147" s="8"/>
      <c r="C147" s="9"/>
      <c r="D147" s="8"/>
      <c r="E147" s="8"/>
      <c r="F147" s="10">
        <f>IF(OR(A147="",C147=0),"",D147/C147)</f>
      </c>
      <c r="G147" s="10">
        <f>IF(OR(A147="",D147=0),"",E147/D147)</f>
      </c>
      <c r="H147" s="10">
        <f>IF(OR(A147="",D147=0),"",(G147+1.96^2/(2*D147)-1.96*SQRT(G147*(1-G147)/D147+1.96^2/(4*D147^2)))/(1+1.96^2/D147))</f>
      </c>
      <c r="I147" s="11">
        <f>IF(A147="","",IFERROR((C147-AVERAGE($C$2:$C$501))/STDEV($C$2:$C$501),0))</f>
      </c>
      <c r="J147" s="11">
        <f>IF(OR(A147="",H147=""),"",IFERROR((H147-AVERAGE($H$2:$H$501))/STDEV($H$2:$H$501),0))</f>
      </c>
      <c r="K147">
        <f>IF(OR(A147="",H147=""),"",IF(I147&gt;=0,IF(J147&gt;=0,"明星","问号"),IF(J147&gt;=0,"金牛","瘦狗")))</f>
      </c>
      <c r="L147">
        <f>IF(K147="","",CHOOSE(MATCH(K147,{"明星","金牛","问号","瘦狗"},0),"加仓备货、保持价格","加流量：补关键词、开推广","优化：改主图、改标题、调价格","尽早下架，把资源让出来"))</f>
      </c>
      <c r="M147">
        <f>IF(A147="","",IF(AND(I147&gt;1,E147=0),"高曝光零销量",IF(AND(D147&gt;=30,E147=0),"有点击无转化","")))</f>
      </c>
    </row>
    <row r="148" spans="1:13" x14ac:dyDescent="0.25">
      <c r="A148" s="8"/>
      <c r="B148" s="8"/>
      <c r="C148" s="9"/>
      <c r="D148" s="8"/>
      <c r="E148" s="8"/>
      <c r="F148" s="10">
        <f>IF(OR(A148="",C148=0),"",D148/C148)</f>
      </c>
      <c r="G148" s="10">
        <f>IF(OR(A148="",D148=0),"",E148/D148)</f>
      </c>
      <c r="H148" s="10">
        <f>IF(OR(A148="",D148=0),"",(G148+1.96^2/(2*D148)-1.96*SQRT(G148*(1-G148)/D148+1.96^2/(4*D148^2)))/(1+1.96^2/D148))</f>
      </c>
      <c r="I148" s="11">
        <f>IF(A148="","",IFERROR((C148-AVERAGE($C$2:$C$501))/STDEV($C$2:$C$501),0))</f>
      </c>
      <c r="J148" s="11">
        <f>IF(OR(A148="",H148=""),"",IFERROR((H148-AVERAGE($H$2:$H$501))/STDEV($H$2:$H$501),0))</f>
      </c>
      <c r="K148">
        <f>IF(OR(A148="",H148=""),"",IF(I148&gt;=0,IF(J148&gt;=0,"明星","问号"),IF(J148&gt;=0,"金牛","瘦狗")))</f>
      </c>
      <c r="L148">
        <f>IF(K148="","",CHOOSE(MATCH(K148,{"明星","金牛","问号","瘦狗"},0),"加仓备货、保持价格","加流量：补关键词、开推广","优化：改主图、改标题、调价格","尽早下架，把资源让出来"))</f>
      </c>
      <c r="M148">
        <f>IF(A148="","",IF(AND(I148&gt;1,E148=0),"高曝光零销量",IF(AND(D148&gt;=30,E148=0),"有点击无转化","")))</f>
      </c>
    </row>
    <row r="149" spans="1:13" x14ac:dyDescent="0.25">
      <c r="A149" s="8"/>
      <c r="B149" s="8"/>
      <c r="C149" s="9"/>
      <c r="D149" s="8"/>
      <c r="E149" s="8"/>
      <c r="F149" s="10">
        <f>IF(OR(A149="",C149=0),"",D149/C149)</f>
      </c>
      <c r="G149" s="10">
        <f>IF(OR(A149="",D149=0),"",E149/D149)</f>
      </c>
      <c r="H149" s="10">
        <f>IF(OR(A149="",D149=0),"",(G149+1.96^2/(2*D149)-1.96*SQRT(G149*(1-G149)/D149+1.96^2/(4*D149^2)))/(1+1.96^2/D149))</f>
      </c>
      <c r="I149" s="11">
        <f>IF(A149="","",IFERROR((C149-AVERAGE($C$2:$C$501))/STDEV($C$2:$C$501),0))</f>
      </c>
      <c r="J149" s="11">
        <f>IF(OR(A149="",H149=""),"",IFERROR((H149-AVERAGE($H$2:$H$501))/STDEV($H$2:$H$501),0))</f>
      </c>
      <c r="K149">
        <f>IF(OR(A149="",H149=""),"",IF(I149&gt;=0,IF(J149&gt;=0,"明星","问号"),IF(J149&gt;=0,"金牛","瘦狗")))</f>
      </c>
      <c r="L149">
        <f>IF(K149="","",CHOOSE(MATCH(K149,{"明星","金牛","问号","瘦狗"},0),"加仓备货、保持价格","加流量：补关键词、开推广","优化：改主图、改标题、调价格","尽早下架，把资源让出来"))</f>
      </c>
      <c r="M149">
        <f>IF(A149="","",IF(AND(I149&gt;1,E149=0),"高曝光零销量",IF(AND(D149&gt;=30,E149=0),"有点击无转化","")))</f>
      </c>
    </row>
    <row r="150" spans="1:13" x14ac:dyDescent="0.25">
      <c r="A150" s="8"/>
      <c r="B150" s="8"/>
      <c r="C150" s="9"/>
      <c r="D150" s="8"/>
      <c r="E150" s="8"/>
      <c r="F150" s="10">
        <f>IF(OR(A150="",C150=0),"",D150/C150)</f>
      </c>
      <c r="G150" s="10">
        <f>IF(OR(A150="",D150=0),"",E150/D150)</f>
      </c>
      <c r="H150" s="10">
        <f>IF(OR(A150="",D150=0),"",(G150+1.96^2/(2*D150)-1.96*SQRT(G150*(1-G150)/D150+1.96^2/(4*D150^2)))/(1+1.96^2/D150))</f>
      </c>
      <c r="I150" s="11">
        <f>IF(A150="","",IFERROR((C150-AVERAGE($C$2:$C$501))/STDEV($C$2:$C$501),0))</f>
      </c>
      <c r="J150" s="11">
        <f>IF(OR(A150="",H150=""),"",IFERROR((H150-AVERAGE($H$2:$H$501))/STDEV($H$2:$H$501),0))</f>
      </c>
      <c r="K150">
        <f>IF(OR(A150="",H150=""),"",IF(I150&gt;=0,IF(J150&gt;=0,"明星","问号"),IF(J150&gt;=0,"金牛","瘦狗")))</f>
      </c>
      <c r="L150">
        <f>IF(K150="","",CHOOSE(MATCH(K150,{"明星","金牛","问号","瘦狗"},0),"加仓备货、保持价格","加流量：补关键词、开推广","优化：改主图、改标题、调价格","尽早下架，把资源让出来"))</f>
      </c>
      <c r="M150">
        <f>IF(A150="","",IF(AND(I150&gt;1,E150=0),"高曝光零销量",IF(AND(D150&gt;=30,E150=0),"有点击无转化","")))</f>
      </c>
    </row>
    <row r="151" spans="1:13" x14ac:dyDescent="0.25">
      <c r="A151" s="8"/>
      <c r="B151" s="8"/>
      <c r="C151" s="9"/>
      <c r="D151" s="8"/>
      <c r="E151" s="8"/>
      <c r="F151" s="10">
        <f>IF(OR(A151="",C151=0),"",D151/C151)</f>
      </c>
      <c r="G151" s="10">
        <f>IF(OR(A151="",D151=0),"",E151/D151)</f>
      </c>
      <c r="H151" s="10">
        <f>IF(OR(A151="",D151=0),"",(G151+1.96^2/(2*D151)-1.96*SQRT(G151*(1-G151)/D151+1.96^2/(4*D151^2)))/(1+1.96^2/D151))</f>
      </c>
      <c r="I151" s="11">
        <f>IF(A151="","",IFERROR((C151-AVERAGE($C$2:$C$501))/STDEV($C$2:$C$501),0))</f>
      </c>
      <c r="J151" s="11">
        <f>IF(OR(A151="",H151=""),"",IFERROR((H151-AVERAGE($H$2:$H$501))/STDEV($H$2:$H$501),0))</f>
      </c>
      <c r="K151">
        <f>IF(OR(A151="",H151=""),"",IF(I151&gt;=0,IF(J151&gt;=0,"明星","问号"),IF(J151&gt;=0,"金牛","瘦狗")))</f>
      </c>
      <c r="L151">
        <f>IF(K151="","",CHOOSE(MATCH(K151,{"明星","金牛","问号","瘦狗"},0),"加仓备货、保持价格","加流量：补关键词、开推广","优化：改主图、改标题、调价格","尽早下架，把资源让出来"))</f>
      </c>
      <c r="M151">
        <f>IF(A151="","",IF(AND(I151&gt;1,E151=0),"高曝光零销量",IF(AND(D151&gt;=30,E151=0),"有点击无转化","")))</f>
      </c>
    </row>
    <row r="152" spans="1:13" x14ac:dyDescent="0.25">
      <c r="A152" s="8"/>
      <c r="B152" s="8"/>
      <c r="C152" s="9"/>
      <c r="D152" s="8"/>
      <c r="E152" s="8"/>
      <c r="F152" s="10">
        <f>IF(OR(A152="",C152=0),"",D152/C152)</f>
      </c>
      <c r="G152" s="10">
        <f>IF(OR(A152="",D152=0),"",E152/D152)</f>
      </c>
      <c r="H152" s="10">
        <f>IF(OR(A152="",D152=0),"",(G152+1.96^2/(2*D152)-1.96*SQRT(G152*(1-G152)/D152+1.96^2/(4*D152^2)))/(1+1.96^2/D152))</f>
      </c>
      <c r="I152" s="11">
        <f>IF(A152="","",IFERROR((C152-AVERAGE($C$2:$C$501))/STDEV($C$2:$C$501),0))</f>
      </c>
      <c r="J152" s="11">
        <f>IF(OR(A152="",H152=""),"",IFERROR((H152-AVERAGE($H$2:$H$501))/STDEV($H$2:$H$501),0))</f>
      </c>
      <c r="K152">
        <f>IF(OR(A152="",H152=""),"",IF(I152&gt;=0,IF(J152&gt;=0,"明星","问号"),IF(J152&gt;=0,"金牛","瘦狗")))</f>
      </c>
      <c r="L152">
        <f>IF(K152="","",CHOOSE(MATCH(K152,{"明星","金牛","问号","瘦狗"},0),"加仓备货、保持价格","加流量：补关键词、开推广","优化：改主图、改标题、调价格","尽早下架，把资源让出来"))</f>
      </c>
      <c r="M152">
        <f>IF(A152="","",IF(AND(I152&gt;1,E152=0),"高曝光零销量",IF(AND(D152&gt;=30,E152=0),"有点击无转化","")))</f>
      </c>
    </row>
    <row r="153" spans="1:13" x14ac:dyDescent="0.25">
      <c r="A153" s="8"/>
      <c r="B153" s="8"/>
      <c r="C153" s="9"/>
      <c r="D153" s="8"/>
      <c r="E153" s="8"/>
      <c r="F153" s="10">
        <f>IF(OR(A153="",C153=0),"",D153/C153)</f>
      </c>
      <c r="G153" s="10">
        <f>IF(OR(A153="",D153=0),"",E153/D153)</f>
      </c>
      <c r="H153" s="10">
        <f>IF(OR(A153="",D153=0),"",(G153+1.96^2/(2*D153)-1.96*SQRT(G153*(1-G153)/D153+1.96^2/(4*D153^2)))/(1+1.96^2/D153))</f>
      </c>
      <c r="I153" s="11">
        <f>IF(A153="","",IFERROR((C153-AVERAGE($C$2:$C$501))/STDEV($C$2:$C$501),0))</f>
      </c>
      <c r="J153" s="11">
        <f>IF(OR(A153="",H153=""),"",IFERROR((H153-AVERAGE($H$2:$H$501))/STDEV($H$2:$H$501),0))</f>
      </c>
      <c r="K153">
        <f>IF(OR(A153="",H153=""),"",IF(I153&gt;=0,IF(J153&gt;=0,"明星","问号"),IF(J153&gt;=0,"金牛","瘦狗")))</f>
      </c>
      <c r="L153">
        <f>IF(K153="","",CHOOSE(MATCH(K153,{"明星","金牛","问号","瘦狗"},0),"加仓备货、保持价格","加流量：补关键词、开推广","优化：改主图、改标题、调价格","尽早下架，把资源让出来"))</f>
      </c>
      <c r="M153">
        <f>IF(A153="","",IF(AND(I153&gt;1,E153=0),"高曝光零销量",IF(AND(D153&gt;=30,E153=0),"有点击无转化","")))</f>
      </c>
    </row>
    <row r="154" spans="1:13" x14ac:dyDescent="0.25">
      <c r="A154" s="8"/>
      <c r="B154" s="8"/>
      <c r="C154" s="9"/>
      <c r="D154" s="8"/>
      <c r="E154" s="8"/>
      <c r="F154" s="10">
        <f>IF(OR(A154="",C154=0),"",D154/C154)</f>
      </c>
      <c r="G154" s="10">
        <f>IF(OR(A154="",D154=0),"",E154/D154)</f>
      </c>
      <c r="H154" s="10">
        <f>IF(OR(A154="",D154=0),"",(G154+1.96^2/(2*D154)-1.96*SQRT(G154*(1-G154)/D154+1.96^2/(4*D154^2)))/(1+1.96^2/D154))</f>
      </c>
      <c r="I154" s="11">
        <f>IF(A154="","",IFERROR((C154-AVERAGE($C$2:$C$501))/STDEV($C$2:$C$501),0))</f>
      </c>
      <c r="J154" s="11">
        <f>IF(OR(A154="",H154=""),"",IFERROR((H154-AVERAGE($H$2:$H$501))/STDEV($H$2:$H$501),0))</f>
      </c>
      <c r="K154">
        <f>IF(OR(A154="",H154=""),"",IF(I154&gt;=0,IF(J154&gt;=0,"明星","问号"),IF(J154&gt;=0,"金牛","瘦狗")))</f>
      </c>
      <c r="L154">
        <f>IF(K154="","",CHOOSE(MATCH(K154,{"明星","金牛","问号","瘦狗"},0),"加仓备货、保持价格","加流量：补关键词、开推广","优化：改主图、改标题、调价格","尽早下架，把资源让出来"))</f>
      </c>
      <c r="M154">
        <f>IF(A154="","",IF(AND(I154&gt;1,E154=0),"高曝光零销量",IF(AND(D154&gt;=30,E154=0),"有点击无转化","")))</f>
      </c>
    </row>
    <row r="155" spans="1:13" x14ac:dyDescent="0.25">
      <c r="A155" s="8"/>
      <c r="B155" s="8"/>
      <c r="C155" s="9"/>
      <c r="D155" s="8"/>
      <c r="E155" s="8"/>
      <c r="F155" s="10">
        <f>IF(OR(A155="",C155=0),"",D155/C155)</f>
      </c>
      <c r="G155" s="10">
        <f>IF(OR(A155="",D155=0),"",E155/D155)</f>
      </c>
      <c r="H155" s="10">
        <f>IF(OR(A155="",D155=0),"",(G155+1.96^2/(2*D155)-1.96*SQRT(G155*(1-G155)/D155+1.96^2/(4*D155^2)))/(1+1.96^2/D155))</f>
      </c>
      <c r="I155" s="11">
        <f>IF(A155="","",IFERROR((C155-AVERAGE($C$2:$C$501))/STDEV($C$2:$C$501),0))</f>
      </c>
      <c r="J155" s="11">
        <f>IF(OR(A155="",H155=""),"",IFERROR((H155-AVERAGE($H$2:$H$501))/STDEV($H$2:$H$501),0))</f>
      </c>
      <c r="K155">
        <f>IF(OR(A155="",H155=""),"",IF(I155&gt;=0,IF(J155&gt;=0,"明星","问号"),IF(J155&gt;=0,"金牛","瘦狗")))</f>
      </c>
      <c r="L155">
        <f>IF(K155="","",CHOOSE(MATCH(K155,{"明星","金牛","问号","瘦狗"},0),"加仓备货、保持价格","加流量：补关键词、开推广","优化：改主图、改标题、调价格","尽早下架，把资源让出来"))</f>
      </c>
      <c r="M155">
        <f>IF(A155="","",IF(AND(I155&gt;1,E155=0),"高曝光零销量",IF(AND(D155&gt;=30,E155=0),"有点击无转化","")))</f>
      </c>
    </row>
    <row r="156" spans="1:13" x14ac:dyDescent="0.25">
      <c r="A156" s="8"/>
      <c r="B156" s="8"/>
      <c r="C156" s="9"/>
      <c r="D156" s="8"/>
      <c r="E156" s="8"/>
      <c r="F156" s="10">
        <f>IF(OR(A156="",C156=0),"",D156/C156)</f>
      </c>
      <c r="G156" s="10">
        <f>IF(OR(A156="",D156=0),"",E156/D156)</f>
      </c>
      <c r="H156" s="10">
        <f>IF(OR(A156="",D156=0),"",(G156+1.96^2/(2*D156)-1.96*SQRT(G156*(1-G156)/D156+1.96^2/(4*D156^2)))/(1+1.96^2/D156))</f>
      </c>
      <c r="I156" s="11">
        <f>IF(A156="","",IFERROR((C156-AVERAGE($C$2:$C$501))/STDEV($C$2:$C$501),0))</f>
      </c>
      <c r="J156" s="11">
        <f>IF(OR(A156="",H156=""),"",IFERROR((H156-AVERAGE($H$2:$H$501))/STDEV($H$2:$H$501),0))</f>
      </c>
      <c r="K156">
        <f>IF(OR(A156="",H156=""),"",IF(I156&gt;=0,IF(J156&gt;=0,"明星","问号"),IF(J156&gt;=0,"金牛","瘦狗")))</f>
      </c>
      <c r="L156">
        <f>IF(K156="","",CHOOSE(MATCH(K156,{"明星","金牛","问号","瘦狗"},0),"加仓备货、保持价格","加流量：补关键词、开推广","优化：改主图、改标题、调价格","尽早下架，把资源让出来"))</f>
      </c>
      <c r="M156">
        <f>IF(A156="","",IF(AND(I156&gt;1,E156=0),"高曝光零销量",IF(AND(D156&gt;=30,E156=0),"有点击无转化","")))</f>
      </c>
    </row>
    <row r="157" spans="1:13" x14ac:dyDescent="0.25">
      <c r="A157" s="8"/>
      <c r="B157" s="8"/>
      <c r="C157" s="9"/>
      <c r="D157" s="8"/>
      <c r="E157" s="8"/>
      <c r="F157" s="10">
        <f>IF(OR(A157="",C157=0),"",D157/C157)</f>
      </c>
      <c r="G157" s="10">
        <f>IF(OR(A157="",D157=0),"",E157/D157)</f>
      </c>
      <c r="H157" s="10">
        <f>IF(OR(A157="",D157=0),"",(G157+1.96^2/(2*D157)-1.96*SQRT(G157*(1-G157)/D157+1.96^2/(4*D157^2)))/(1+1.96^2/D157))</f>
      </c>
      <c r="I157" s="11">
        <f>IF(A157="","",IFERROR((C157-AVERAGE($C$2:$C$501))/STDEV($C$2:$C$501),0))</f>
      </c>
      <c r="J157" s="11">
        <f>IF(OR(A157="",H157=""),"",IFERROR((H157-AVERAGE($H$2:$H$501))/STDEV($H$2:$H$501),0))</f>
      </c>
      <c r="K157">
        <f>IF(OR(A157="",H157=""),"",IF(I157&gt;=0,IF(J157&gt;=0,"明星","问号"),IF(J157&gt;=0,"金牛","瘦狗")))</f>
      </c>
      <c r="L157">
        <f>IF(K157="","",CHOOSE(MATCH(K157,{"明星","金牛","问号","瘦狗"},0),"加仓备货、保持价格","加流量：补关键词、开推广","优化：改主图、改标题、调价格","尽早下架，把资源让出来"))</f>
      </c>
      <c r="M157">
        <f>IF(A157="","",IF(AND(I157&gt;1,E157=0),"高曝光零销量",IF(AND(D157&gt;=30,E157=0),"有点击无转化","")))</f>
      </c>
    </row>
    <row r="158" spans="1:13" x14ac:dyDescent="0.25">
      <c r="A158" s="8"/>
      <c r="B158" s="8"/>
      <c r="C158" s="9"/>
      <c r="D158" s="8"/>
      <c r="E158" s="8"/>
      <c r="F158" s="10">
        <f>IF(OR(A158="",C158=0),"",D158/C158)</f>
      </c>
      <c r="G158" s="10">
        <f>IF(OR(A158="",D158=0),"",E158/D158)</f>
      </c>
      <c r="H158" s="10">
        <f>IF(OR(A158="",D158=0),"",(G158+1.96^2/(2*D158)-1.96*SQRT(G158*(1-G158)/D158+1.96^2/(4*D158^2)))/(1+1.96^2/D158))</f>
      </c>
      <c r="I158" s="11">
        <f>IF(A158="","",IFERROR((C158-AVERAGE($C$2:$C$501))/STDEV($C$2:$C$501),0))</f>
      </c>
      <c r="J158" s="11">
        <f>IF(OR(A158="",H158=""),"",IFERROR((H158-AVERAGE($H$2:$H$501))/STDEV($H$2:$H$501),0))</f>
      </c>
      <c r="K158">
        <f>IF(OR(A158="",H158=""),"",IF(I158&gt;=0,IF(J158&gt;=0,"明星","问号"),IF(J158&gt;=0,"金牛","瘦狗")))</f>
      </c>
      <c r="L158">
        <f>IF(K158="","",CHOOSE(MATCH(K158,{"明星","金牛","问号","瘦狗"},0),"加仓备货、保持价格","加流量：补关键词、开推广","优化：改主图、改标题、调价格","尽早下架，把资源让出来"))</f>
      </c>
      <c r="M158">
        <f>IF(A158="","",IF(AND(I158&gt;1,E158=0),"高曝光零销量",IF(AND(D158&gt;=30,E158=0),"有点击无转化","")))</f>
      </c>
    </row>
    <row r="159" spans="1:13" x14ac:dyDescent="0.25">
      <c r="A159" s="8"/>
      <c r="B159" s="8"/>
      <c r="C159" s="9"/>
      <c r="D159" s="8"/>
      <c r="E159" s="8"/>
      <c r="F159" s="10">
        <f>IF(OR(A159="",C159=0),"",D159/C159)</f>
      </c>
      <c r="G159" s="10">
        <f>IF(OR(A159="",D159=0),"",E159/D159)</f>
      </c>
      <c r="H159" s="10">
        <f>IF(OR(A159="",D159=0),"",(G159+1.96^2/(2*D159)-1.96*SQRT(G159*(1-G159)/D159+1.96^2/(4*D159^2)))/(1+1.96^2/D159))</f>
      </c>
      <c r="I159" s="11">
        <f>IF(A159="","",IFERROR((C159-AVERAGE($C$2:$C$501))/STDEV($C$2:$C$501),0))</f>
      </c>
      <c r="J159" s="11">
        <f>IF(OR(A159="",H159=""),"",IFERROR((H159-AVERAGE($H$2:$H$501))/STDEV($H$2:$H$501),0))</f>
      </c>
      <c r="K159">
        <f>IF(OR(A159="",H159=""),"",IF(I159&gt;=0,IF(J159&gt;=0,"明星","问号"),IF(J159&gt;=0,"金牛","瘦狗")))</f>
      </c>
      <c r="L159">
        <f>IF(K159="","",CHOOSE(MATCH(K159,{"明星","金牛","问号","瘦狗"},0),"加仓备货、保持价格","加流量：补关键词、开推广","优化：改主图、改标题、调价格","尽早下架，把资源让出来"))</f>
      </c>
      <c r="M159">
        <f>IF(A159="","",IF(AND(I159&gt;1,E159=0),"高曝光零销量",IF(AND(D159&gt;=30,E159=0),"有点击无转化","")))</f>
      </c>
    </row>
    <row r="160" spans="1:13" x14ac:dyDescent="0.25">
      <c r="A160" s="8"/>
      <c r="B160" s="8"/>
      <c r="C160" s="9"/>
      <c r="D160" s="8"/>
      <c r="E160" s="8"/>
      <c r="F160" s="10">
        <f>IF(OR(A160="",C160=0),"",D160/C160)</f>
      </c>
      <c r="G160" s="10">
        <f>IF(OR(A160="",D160=0),"",E160/D160)</f>
      </c>
      <c r="H160" s="10">
        <f>IF(OR(A160="",D160=0),"",(G160+1.96^2/(2*D160)-1.96*SQRT(G160*(1-G160)/D160+1.96^2/(4*D160^2)))/(1+1.96^2/D160))</f>
      </c>
      <c r="I160" s="11">
        <f>IF(A160="","",IFERROR((C160-AVERAGE($C$2:$C$501))/STDEV($C$2:$C$501),0))</f>
      </c>
      <c r="J160" s="11">
        <f>IF(OR(A160="",H160=""),"",IFERROR((H160-AVERAGE($H$2:$H$501))/STDEV($H$2:$H$501),0))</f>
      </c>
      <c r="K160">
        <f>IF(OR(A160="",H160=""),"",IF(I160&gt;=0,IF(J160&gt;=0,"明星","问号"),IF(J160&gt;=0,"金牛","瘦狗")))</f>
      </c>
      <c r="L160">
        <f>IF(K160="","",CHOOSE(MATCH(K160,{"明星","金牛","问号","瘦狗"},0),"加仓备货、保持价格","加流量：补关键词、开推广","优化：改主图、改标题、调价格","尽早下架，把资源让出来"))</f>
      </c>
      <c r="M160">
        <f>IF(A160="","",IF(AND(I160&gt;1,E160=0),"高曝光零销量",IF(AND(D160&gt;=30,E160=0),"有点击无转化","")))</f>
      </c>
    </row>
    <row r="161" spans="1:13" x14ac:dyDescent="0.25">
      <c r="A161" s="8"/>
      <c r="B161" s="8"/>
      <c r="C161" s="9"/>
      <c r="D161" s="8"/>
      <c r="E161" s="8"/>
      <c r="F161" s="10">
        <f>IF(OR(A161="",C161=0),"",D161/C161)</f>
      </c>
      <c r="G161" s="10">
        <f>IF(OR(A161="",D161=0),"",E161/D161)</f>
      </c>
      <c r="H161" s="10">
        <f>IF(OR(A161="",D161=0),"",(G161+1.96^2/(2*D161)-1.96*SQRT(G161*(1-G161)/D161+1.96^2/(4*D161^2)))/(1+1.96^2/D161))</f>
      </c>
      <c r="I161" s="11">
        <f>IF(A161="","",IFERROR((C161-AVERAGE($C$2:$C$501))/STDEV($C$2:$C$501),0))</f>
      </c>
      <c r="J161" s="11">
        <f>IF(OR(A161="",H161=""),"",IFERROR((H161-AVERAGE($H$2:$H$501))/STDEV($H$2:$H$501),0))</f>
      </c>
      <c r="K161">
        <f>IF(OR(A161="",H161=""),"",IF(I161&gt;=0,IF(J161&gt;=0,"明星","问号"),IF(J161&gt;=0,"金牛","瘦狗")))</f>
      </c>
      <c r="L161">
        <f>IF(K161="","",CHOOSE(MATCH(K161,{"明星","金牛","问号","瘦狗"},0),"加仓备货、保持价格","加流量：补关键词、开推广","优化：改主图、改标题、调价格","尽早下架，把资源让出来"))</f>
      </c>
      <c r="M161">
        <f>IF(A161="","",IF(AND(I161&gt;1,E161=0),"高曝光零销量",IF(AND(D161&gt;=30,E161=0),"有点击无转化","")))</f>
      </c>
    </row>
    <row r="162" spans="1:13" x14ac:dyDescent="0.25">
      <c r="A162" s="8"/>
      <c r="B162" s="8"/>
      <c r="C162" s="9"/>
      <c r="D162" s="8"/>
      <c r="E162" s="8"/>
      <c r="F162" s="10">
        <f>IF(OR(A162="",C162=0),"",D162/C162)</f>
      </c>
      <c r="G162" s="10">
        <f>IF(OR(A162="",D162=0),"",E162/D162)</f>
      </c>
      <c r="H162" s="10">
        <f>IF(OR(A162="",D162=0),"",(G162+1.96^2/(2*D162)-1.96*SQRT(G162*(1-G162)/D162+1.96^2/(4*D162^2)))/(1+1.96^2/D162))</f>
      </c>
      <c r="I162" s="11">
        <f>IF(A162="","",IFERROR((C162-AVERAGE($C$2:$C$501))/STDEV($C$2:$C$501),0))</f>
      </c>
      <c r="J162" s="11">
        <f>IF(OR(A162="",H162=""),"",IFERROR((H162-AVERAGE($H$2:$H$501))/STDEV($H$2:$H$501),0))</f>
      </c>
      <c r="K162">
        <f>IF(OR(A162="",H162=""),"",IF(I162&gt;=0,IF(J162&gt;=0,"明星","问号"),IF(J162&gt;=0,"金牛","瘦狗")))</f>
      </c>
      <c r="L162">
        <f>IF(K162="","",CHOOSE(MATCH(K162,{"明星","金牛","问号","瘦狗"},0),"加仓备货、保持价格","加流量：补关键词、开推广","优化：改主图、改标题、调价格","尽早下架，把资源让出来"))</f>
      </c>
      <c r="M162">
        <f>IF(A162="","",IF(AND(I162&gt;1,E162=0),"高曝光零销量",IF(AND(D162&gt;=30,E162=0),"有点击无转化","")))</f>
      </c>
    </row>
    <row r="163" spans="1:13" x14ac:dyDescent="0.25">
      <c r="A163" s="8"/>
      <c r="B163" s="8"/>
      <c r="C163" s="9"/>
      <c r="D163" s="8"/>
      <c r="E163" s="8"/>
      <c r="F163" s="10">
        <f>IF(OR(A163="",C163=0),"",D163/C163)</f>
      </c>
      <c r="G163" s="10">
        <f>IF(OR(A163="",D163=0),"",E163/D163)</f>
      </c>
      <c r="H163" s="10">
        <f>IF(OR(A163="",D163=0),"",(G163+1.96^2/(2*D163)-1.96*SQRT(G163*(1-G163)/D163+1.96^2/(4*D163^2)))/(1+1.96^2/D163))</f>
      </c>
      <c r="I163" s="11">
        <f>IF(A163="","",IFERROR((C163-AVERAGE($C$2:$C$501))/STDEV($C$2:$C$501),0))</f>
      </c>
      <c r="J163" s="11">
        <f>IF(OR(A163="",H163=""),"",IFERROR((H163-AVERAGE($H$2:$H$501))/STDEV($H$2:$H$501),0))</f>
      </c>
      <c r="K163">
        <f>IF(OR(A163="",H163=""),"",IF(I163&gt;=0,IF(J163&gt;=0,"明星","问号"),IF(J163&gt;=0,"金牛","瘦狗")))</f>
      </c>
      <c r="L163">
        <f>IF(K163="","",CHOOSE(MATCH(K163,{"明星","金牛","问号","瘦狗"},0),"加仓备货、保持价格","加流量：补关键词、开推广","优化：改主图、改标题、调价格","尽早下架，把资源让出来"))</f>
      </c>
      <c r="M163">
        <f>IF(A163="","",IF(AND(I163&gt;1,E163=0),"高曝光零销量",IF(AND(D163&gt;=30,E163=0),"有点击无转化","")))</f>
      </c>
    </row>
    <row r="164" spans="1:13" x14ac:dyDescent="0.25">
      <c r="A164" s="8"/>
      <c r="B164" s="8"/>
      <c r="C164" s="9"/>
      <c r="D164" s="8"/>
      <c r="E164" s="8"/>
      <c r="F164" s="10">
        <f>IF(OR(A164="",C164=0),"",D164/C164)</f>
      </c>
      <c r="G164" s="10">
        <f>IF(OR(A164="",D164=0),"",E164/D164)</f>
      </c>
      <c r="H164" s="10">
        <f>IF(OR(A164="",D164=0),"",(G164+1.96^2/(2*D164)-1.96*SQRT(G164*(1-G164)/D164+1.96^2/(4*D164^2)))/(1+1.96^2/D164))</f>
      </c>
      <c r="I164" s="11">
        <f>IF(A164="","",IFERROR((C164-AVERAGE($C$2:$C$501))/STDEV($C$2:$C$501),0))</f>
      </c>
      <c r="J164" s="11">
        <f>IF(OR(A164="",H164=""),"",IFERROR((H164-AVERAGE($H$2:$H$501))/STDEV($H$2:$H$501),0))</f>
      </c>
      <c r="K164">
        <f>IF(OR(A164="",H164=""),"",IF(I164&gt;=0,IF(J164&gt;=0,"明星","问号"),IF(J164&gt;=0,"金牛","瘦狗")))</f>
      </c>
      <c r="L164">
        <f>IF(K164="","",CHOOSE(MATCH(K164,{"明星","金牛","问号","瘦狗"},0),"加仓备货、保持价格","加流量：补关键词、开推广","优化：改主图、改标题、调价格","尽早下架，把资源让出来"))</f>
      </c>
      <c r="M164">
        <f>IF(A164="","",IF(AND(I164&gt;1,E164=0),"高曝光零销量",IF(AND(D164&gt;=30,E164=0),"有点击无转化","")))</f>
      </c>
    </row>
    <row r="165" spans="1:13" x14ac:dyDescent="0.25">
      <c r="A165" s="8"/>
      <c r="B165" s="8"/>
      <c r="C165" s="9"/>
      <c r="D165" s="8"/>
      <c r="E165" s="8"/>
      <c r="F165" s="10">
        <f>IF(OR(A165="",C165=0),"",D165/C165)</f>
      </c>
      <c r="G165" s="10">
        <f>IF(OR(A165="",D165=0),"",E165/D165)</f>
      </c>
      <c r="H165" s="10">
        <f>IF(OR(A165="",D165=0),"",(G165+1.96^2/(2*D165)-1.96*SQRT(G165*(1-G165)/D165+1.96^2/(4*D165^2)))/(1+1.96^2/D165))</f>
      </c>
      <c r="I165" s="11">
        <f>IF(A165="","",IFERROR((C165-AVERAGE($C$2:$C$501))/STDEV($C$2:$C$501),0))</f>
      </c>
      <c r="J165" s="11">
        <f>IF(OR(A165="",H165=""),"",IFERROR((H165-AVERAGE($H$2:$H$501))/STDEV($H$2:$H$501),0))</f>
      </c>
      <c r="K165">
        <f>IF(OR(A165="",H165=""),"",IF(I165&gt;=0,IF(J165&gt;=0,"明星","问号"),IF(J165&gt;=0,"金牛","瘦狗")))</f>
      </c>
      <c r="L165">
        <f>IF(K165="","",CHOOSE(MATCH(K165,{"明星","金牛","问号","瘦狗"},0),"加仓备货、保持价格","加流量：补关键词、开推广","优化：改主图、改标题、调价格","尽早下架，把资源让出来"))</f>
      </c>
      <c r="M165">
        <f>IF(A165="","",IF(AND(I165&gt;1,E165=0),"高曝光零销量",IF(AND(D165&gt;=30,E165=0),"有点击无转化","")))</f>
      </c>
    </row>
    <row r="166" spans="1:13" x14ac:dyDescent="0.25">
      <c r="A166" s="8"/>
      <c r="B166" s="8"/>
      <c r="C166" s="9"/>
      <c r="D166" s="8"/>
      <c r="E166" s="8"/>
      <c r="F166" s="10">
        <f>IF(OR(A166="",C166=0),"",D166/C166)</f>
      </c>
      <c r="G166" s="10">
        <f>IF(OR(A166="",D166=0),"",E166/D166)</f>
      </c>
      <c r="H166" s="10">
        <f>IF(OR(A166="",D166=0),"",(G166+1.96^2/(2*D166)-1.96*SQRT(G166*(1-G166)/D166+1.96^2/(4*D166^2)))/(1+1.96^2/D166))</f>
      </c>
      <c r="I166" s="11">
        <f>IF(A166="","",IFERROR((C166-AVERAGE($C$2:$C$501))/STDEV($C$2:$C$501),0))</f>
      </c>
      <c r="J166" s="11">
        <f>IF(OR(A166="",H166=""),"",IFERROR((H166-AVERAGE($H$2:$H$501))/STDEV($H$2:$H$501),0))</f>
      </c>
      <c r="K166">
        <f>IF(OR(A166="",H166=""),"",IF(I166&gt;=0,IF(J166&gt;=0,"明星","问号"),IF(J166&gt;=0,"金牛","瘦狗")))</f>
      </c>
      <c r="L166">
        <f>IF(K166="","",CHOOSE(MATCH(K166,{"明星","金牛","问号","瘦狗"},0),"加仓备货、保持价格","加流量：补关键词、开推广","优化：改主图、改标题、调价格","尽早下架，把资源让出来"))</f>
      </c>
      <c r="M166">
        <f>IF(A166="","",IF(AND(I166&gt;1,E166=0),"高曝光零销量",IF(AND(D166&gt;=30,E166=0),"有点击无转化","")))</f>
      </c>
    </row>
    <row r="167" spans="1:13" x14ac:dyDescent="0.25">
      <c r="A167" s="8"/>
      <c r="B167" s="8"/>
      <c r="C167" s="9"/>
      <c r="D167" s="8"/>
      <c r="E167" s="8"/>
      <c r="F167" s="10">
        <f>IF(OR(A167="",C167=0),"",D167/C167)</f>
      </c>
      <c r="G167" s="10">
        <f>IF(OR(A167="",D167=0),"",E167/D167)</f>
      </c>
      <c r="H167" s="10">
        <f>IF(OR(A167="",D167=0),"",(G167+1.96^2/(2*D167)-1.96*SQRT(G167*(1-G167)/D167+1.96^2/(4*D167^2)))/(1+1.96^2/D167))</f>
      </c>
      <c r="I167" s="11">
        <f>IF(A167="","",IFERROR((C167-AVERAGE($C$2:$C$501))/STDEV($C$2:$C$501),0))</f>
      </c>
      <c r="J167" s="11">
        <f>IF(OR(A167="",H167=""),"",IFERROR((H167-AVERAGE($H$2:$H$501))/STDEV($H$2:$H$501),0))</f>
      </c>
      <c r="K167">
        <f>IF(OR(A167="",H167=""),"",IF(I167&gt;=0,IF(J167&gt;=0,"明星","问号"),IF(J167&gt;=0,"金牛","瘦狗")))</f>
      </c>
      <c r="L167">
        <f>IF(K167="","",CHOOSE(MATCH(K167,{"明星","金牛","问号","瘦狗"},0),"加仓备货、保持价格","加流量：补关键词、开推广","优化：改主图、改标题、调价格","尽早下架，把资源让出来"))</f>
      </c>
      <c r="M167">
        <f>IF(A167="","",IF(AND(I167&gt;1,E167=0),"高曝光零销量",IF(AND(D167&gt;=30,E167=0),"有点击无转化","")))</f>
      </c>
    </row>
    <row r="168" spans="1:13" x14ac:dyDescent="0.25">
      <c r="A168" s="8"/>
      <c r="B168" s="8"/>
      <c r="C168" s="9"/>
      <c r="D168" s="8"/>
      <c r="E168" s="8"/>
      <c r="F168" s="10">
        <f>IF(OR(A168="",C168=0),"",D168/C168)</f>
      </c>
      <c r="G168" s="10">
        <f>IF(OR(A168="",D168=0),"",E168/D168)</f>
      </c>
      <c r="H168" s="10">
        <f>IF(OR(A168="",D168=0),"",(G168+1.96^2/(2*D168)-1.96*SQRT(G168*(1-G168)/D168+1.96^2/(4*D168^2)))/(1+1.96^2/D168))</f>
      </c>
      <c r="I168" s="11">
        <f>IF(A168="","",IFERROR((C168-AVERAGE($C$2:$C$501))/STDEV($C$2:$C$501),0))</f>
      </c>
      <c r="J168" s="11">
        <f>IF(OR(A168="",H168=""),"",IFERROR((H168-AVERAGE($H$2:$H$501))/STDEV($H$2:$H$501),0))</f>
      </c>
      <c r="K168">
        <f>IF(OR(A168="",H168=""),"",IF(I168&gt;=0,IF(J168&gt;=0,"明星","问号"),IF(J168&gt;=0,"金牛","瘦狗")))</f>
      </c>
      <c r="L168">
        <f>IF(K168="","",CHOOSE(MATCH(K168,{"明星","金牛","问号","瘦狗"},0),"加仓备货、保持价格","加流量：补关键词、开推广","优化：改主图、改标题、调价格","尽早下架，把资源让出来"))</f>
      </c>
      <c r="M168">
        <f>IF(A168="","",IF(AND(I168&gt;1,E168=0),"高曝光零销量",IF(AND(D168&gt;=30,E168=0),"有点击无转化","")))</f>
      </c>
    </row>
    <row r="169" spans="1:13" x14ac:dyDescent="0.25">
      <c r="A169" s="8"/>
      <c r="B169" s="8"/>
      <c r="C169" s="9"/>
      <c r="D169" s="8"/>
      <c r="E169" s="8"/>
      <c r="F169" s="10">
        <f>IF(OR(A169="",C169=0),"",D169/C169)</f>
      </c>
      <c r="G169" s="10">
        <f>IF(OR(A169="",D169=0),"",E169/D169)</f>
      </c>
      <c r="H169" s="10">
        <f>IF(OR(A169="",D169=0),"",(G169+1.96^2/(2*D169)-1.96*SQRT(G169*(1-G169)/D169+1.96^2/(4*D169^2)))/(1+1.96^2/D169))</f>
      </c>
      <c r="I169" s="11">
        <f>IF(A169="","",IFERROR((C169-AVERAGE($C$2:$C$501))/STDEV($C$2:$C$501),0))</f>
      </c>
      <c r="J169" s="11">
        <f>IF(OR(A169="",H169=""),"",IFERROR((H169-AVERAGE($H$2:$H$501))/STDEV($H$2:$H$501),0))</f>
      </c>
      <c r="K169">
        <f>IF(OR(A169="",H169=""),"",IF(I169&gt;=0,IF(J169&gt;=0,"明星","问号"),IF(J169&gt;=0,"金牛","瘦狗")))</f>
      </c>
      <c r="L169">
        <f>IF(K169="","",CHOOSE(MATCH(K169,{"明星","金牛","问号","瘦狗"},0),"加仓备货、保持价格","加流量：补关键词、开推广","优化：改主图、改标题、调价格","尽早下架，把资源让出来"))</f>
      </c>
      <c r="M169">
        <f>IF(A169="","",IF(AND(I169&gt;1,E169=0),"高曝光零销量",IF(AND(D169&gt;=30,E169=0),"有点击无转化","")))</f>
      </c>
    </row>
    <row r="170" spans="1:13" x14ac:dyDescent="0.25">
      <c r="A170" s="8"/>
      <c r="B170" s="8"/>
      <c r="C170" s="9"/>
      <c r="D170" s="8"/>
      <c r="E170" s="8"/>
      <c r="F170" s="10">
        <f>IF(OR(A170="",C170=0),"",D170/C170)</f>
      </c>
      <c r="G170" s="10">
        <f>IF(OR(A170="",D170=0),"",E170/D170)</f>
      </c>
      <c r="H170" s="10">
        <f>IF(OR(A170="",D170=0),"",(G170+1.96^2/(2*D170)-1.96*SQRT(G170*(1-G170)/D170+1.96^2/(4*D170^2)))/(1+1.96^2/D170))</f>
      </c>
      <c r="I170" s="11">
        <f>IF(A170="","",IFERROR((C170-AVERAGE($C$2:$C$501))/STDEV($C$2:$C$501),0))</f>
      </c>
      <c r="J170" s="11">
        <f>IF(OR(A170="",H170=""),"",IFERROR((H170-AVERAGE($H$2:$H$501))/STDEV($H$2:$H$501),0))</f>
      </c>
      <c r="K170">
        <f>IF(OR(A170="",H170=""),"",IF(I170&gt;=0,IF(J170&gt;=0,"明星","问号"),IF(J170&gt;=0,"金牛","瘦狗")))</f>
      </c>
      <c r="L170">
        <f>IF(K170="","",CHOOSE(MATCH(K170,{"明星","金牛","问号","瘦狗"},0),"加仓备货、保持价格","加流量：补关键词、开推广","优化：改主图、改标题、调价格","尽早下架，把资源让出来"))</f>
      </c>
      <c r="M170">
        <f>IF(A170="","",IF(AND(I170&gt;1,E170=0),"高曝光零销量",IF(AND(D170&gt;=30,E170=0),"有点击无转化","")))</f>
      </c>
    </row>
    <row r="171" spans="1:13" x14ac:dyDescent="0.25">
      <c r="A171" s="8"/>
      <c r="B171" s="8"/>
      <c r="C171" s="9"/>
      <c r="D171" s="8"/>
      <c r="E171" s="8"/>
      <c r="F171" s="10">
        <f>IF(OR(A171="",C171=0),"",D171/C171)</f>
      </c>
      <c r="G171" s="10">
        <f>IF(OR(A171="",D171=0),"",E171/D171)</f>
      </c>
      <c r="H171" s="10">
        <f>IF(OR(A171="",D171=0),"",(G171+1.96^2/(2*D171)-1.96*SQRT(G171*(1-G171)/D171+1.96^2/(4*D171^2)))/(1+1.96^2/D171))</f>
      </c>
      <c r="I171" s="11">
        <f>IF(A171="","",IFERROR((C171-AVERAGE($C$2:$C$501))/STDEV($C$2:$C$501),0))</f>
      </c>
      <c r="J171" s="11">
        <f>IF(OR(A171="",H171=""),"",IFERROR((H171-AVERAGE($H$2:$H$501))/STDEV($H$2:$H$501),0))</f>
      </c>
      <c r="K171">
        <f>IF(OR(A171="",H171=""),"",IF(I171&gt;=0,IF(J171&gt;=0,"明星","问号"),IF(J171&gt;=0,"金牛","瘦狗")))</f>
      </c>
      <c r="L171">
        <f>IF(K171="","",CHOOSE(MATCH(K171,{"明星","金牛","问号","瘦狗"},0),"加仓备货、保持价格","加流量：补关键词、开推广","优化：改主图、改标题、调价格","尽早下架，把资源让出来"))</f>
      </c>
      <c r="M171">
        <f>IF(A171="","",IF(AND(I171&gt;1,E171=0),"高曝光零销量",IF(AND(D171&gt;=30,E171=0),"有点击无转化","")))</f>
      </c>
    </row>
    <row r="172" spans="1:13" x14ac:dyDescent="0.25">
      <c r="A172" s="8"/>
      <c r="B172" s="8"/>
      <c r="C172" s="9"/>
      <c r="D172" s="8"/>
      <c r="E172" s="8"/>
      <c r="F172" s="10">
        <f>IF(OR(A172="",C172=0),"",D172/C172)</f>
      </c>
      <c r="G172" s="10">
        <f>IF(OR(A172="",D172=0),"",E172/D172)</f>
      </c>
      <c r="H172" s="10">
        <f>IF(OR(A172="",D172=0),"",(G172+1.96^2/(2*D172)-1.96*SQRT(G172*(1-G172)/D172+1.96^2/(4*D172^2)))/(1+1.96^2/D172))</f>
      </c>
      <c r="I172" s="11">
        <f>IF(A172="","",IFERROR((C172-AVERAGE($C$2:$C$501))/STDEV($C$2:$C$501),0))</f>
      </c>
      <c r="J172" s="11">
        <f>IF(OR(A172="",H172=""),"",IFERROR((H172-AVERAGE($H$2:$H$501))/STDEV($H$2:$H$501),0))</f>
      </c>
      <c r="K172">
        <f>IF(OR(A172="",H172=""),"",IF(I172&gt;=0,IF(J172&gt;=0,"明星","问号"),IF(J172&gt;=0,"金牛","瘦狗")))</f>
      </c>
      <c r="L172">
        <f>IF(K172="","",CHOOSE(MATCH(K172,{"明星","金牛","问号","瘦狗"},0),"加仓备货、保持价格","加流量：补关键词、开推广","优化：改主图、改标题、调价格","尽早下架，把资源让出来"))</f>
      </c>
      <c r="M172">
        <f>IF(A172="","",IF(AND(I172&gt;1,E172=0),"高曝光零销量",IF(AND(D172&gt;=30,E172=0),"有点击无转化","")))</f>
      </c>
    </row>
    <row r="173" spans="1:13" x14ac:dyDescent="0.25">
      <c r="A173" s="8"/>
      <c r="B173" s="8"/>
      <c r="C173" s="9"/>
      <c r="D173" s="8"/>
      <c r="E173" s="8"/>
      <c r="F173" s="10">
        <f>IF(OR(A173="",C173=0),"",D173/C173)</f>
      </c>
      <c r="G173" s="10">
        <f>IF(OR(A173="",D173=0),"",E173/D173)</f>
      </c>
      <c r="H173" s="10">
        <f>IF(OR(A173="",D173=0),"",(G173+1.96^2/(2*D173)-1.96*SQRT(G173*(1-G173)/D173+1.96^2/(4*D173^2)))/(1+1.96^2/D173))</f>
      </c>
      <c r="I173" s="11">
        <f>IF(A173="","",IFERROR((C173-AVERAGE($C$2:$C$501))/STDEV($C$2:$C$501),0))</f>
      </c>
      <c r="J173" s="11">
        <f>IF(OR(A173="",H173=""),"",IFERROR((H173-AVERAGE($H$2:$H$501))/STDEV($H$2:$H$501),0))</f>
      </c>
      <c r="K173">
        <f>IF(OR(A173="",H173=""),"",IF(I173&gt;=0,IF(J173&gt;=0,"明星","问号"),IF(J173&gt;=0,"金牛","瘦狗")))</f>
      </c>
      <c r="L173">
        <f>IF(K173="","",CHOOSE(MATCH(K173,{"明星","金牛","问号","瘦狗"},0),"加仓备货、保持价格","加流量：补关键词、开推广","优化：改主图、改标题、调价格","尽早下架，把资源让出来"))</f>
      </c>
      <c r="M173">
        <f>IF(A173="","",IF(AND(I173&gt;1,E173=0),"高曝光零销量",IF(AND(D173&gt;=30,E173=0),"有点击无转化","")))</f>
      </c>
    </row>
    <row r="174" spans="1:13" x14ac:dyDescent="0.25">
      <c r="A174" s="8"/>
      <c r="B174" s="8"/>
      <c r="C174" s="9"/>
      <c r="D174" s="8"/>
      <c r="E174" s="8"/>
      <c r="F174" s="10">
        <f>IF(OR(A174="",C174=0),"",D174/C174)</f>
      </c>
      <c r="G174" s="10">
        <f>IF(OR(A174="",D174=0),"",E174/D174)</f>
      </c>
      <c r="H174" s="10">
        <f>IF(OR(A174="",D174=0),"",(G174+1.96^2/(2*D174)-1.96*SQRT(G174*(1-G174)/D174+1.96^2/(4*D174^2)))/(1+1.96^2/D174))</f>
      </c>
      <c r="I174" s="11">
        <f>IF(A174="","",IFERROR((C174-AVERAGE($C$2:$C$501))/STDEV($C$2:$C$501),0))</f>
      </c>
      <c r="J174" s="11">
        <f>IF(OR(A174="",H174=""),"",IFERROR((H174-AVERAGE($H$2:$H$501))/STDEV($H$2:$H$501),0))</f>
      </c>
      <c r="K174">
        <f>IF(OR(A174="",H174=""),"",IF(I174&gt;=0,IF(J174&gt;=0,"明星","问号"),IF(J174&gt;=0,"金牛","瘦狗")))</f>
      </c>
      <c r="L174">
        <f>IF(K174="","",CHOOSE(MATCH(K174,{"明星","金牛","问号","瘦狗"},0),"加仓备货、保持价格","加流量：补关键词、开推广","优化：改主图、改标题、调价格","尽早下架，把资源让出来"))</f>
      </c>
      <c r="M174">
        <f>IF(A174="","",IF(AND(I174&gt;1,E174=0),"高曝光零销量",IF(AND(D174&gt;=30,E174=0),"有点击无转化","")))</f>
      </c>
    </row>
    <row r="175" spans="1:13" x14ac:dyDescent="0.25">
      <c r="A175" s="8"/>
      <c r="B175" s="8"/>
      <c r="C175" s="9"/>
      <c r="D175" s="8"/>
      <c r="E175" s="8"/>
      <c r="F175" s="10">
        <f>IF(OR(A175="",C175=0),"",D175/C175)</f>
      </c>
      <c r="G175" s="10">
        <f>IF(OR(A175="",D175=0),"",E175/D175)</f>
      </c>
      <c r="H175" s="10">
        <f>IF(OR(A175="",D175=0),"",(G175+1.96^2/(2*D175)-1.96*SQRT(G175*(1-G175)/D175+1.96^2/(4*D175^2)))/(1+1.96^2/D175))</f>
      </c>
      <c r="I175" s="11">
        <f>IF(A175="","",IFERROR((C175-AVERAGE($C$2:$C$501))/STDEV($C$2:$C$501),0))</f>
      </c>
      <c r="J175" s="11">
        <f>IF(OR(A175="",H175=""),"",IFERROR((H175-AVERAGE($H$2:$H$501))/STDEV($H$2:$H$501),0))</f>
      </c>
      <c r="K175">
        <f>IF(OR(A175="",H175=""),"",IF(I175&gt;=0,IF(J175&gt;=0,"明星","问号"),IF(J175&gt;=0,"金牛","瘦狗")))</f>
      </c>
      <c r="L175">
        <f>IF(K175="","",CHOOSE(MATCH(K175,{"明星","金牛","问号","瘦狗"},0),"加仓备货、保持价格","加流量：补关键词、开推广","优化：改主图、改标题、调价格","尽早下架，把资源让出来"))</f>
      </c>
      <c r="M175">
        <f>IF(A175="","",IF(AND(I175&gt;1,E175=0),"高曝光零销量",IF(AND(D175&gt;=30,E175=0),"有点击无转化","")))</f>
      </c>
    </row>
    <row r="176" spans="1:13" x14ac:dyDescent="0.25">
      <c r="A176" s="8"/>
      <c r="B176" s="8"/>
      <c r="C176" s="9"/>
      <c r="D176" s="8"/>
      <c r="E176" s="8"/>
      <c r="F176" s="10">
        <f>IF(OR(A176="",C176=0),"",D176/C176)</f>
      </c>
      <c r="G176" s="10">
        <f>IF(OR(A176="",D176=0),"",E176/D176)</f>
      </c>
      <c r="H176" s="10">
        <f>IF(OR(A176="",D176=0),"",(G176+1.96^2/(2*D176)-1.96*SQRT(G176*(1-G176)/D176+1.96^2/(4*D176^2)))/(1+1.96^2/D176))</f>
      </c>
      <c r="I176" s="11">
        <f>IF(A176="","",IFERROR((C176-AVERAGE($C$2:$C$501))/STDEV($C$2:$C$501),0))</f>
      </c>
      <c r="J176" s="11">
        <f>IF(OR(A176="",H176=""),"",IFERROR((H176-AVERAGE($H$2:$H$501))/STDEV($H$2:$H$501),0))</f>
      </c>
      <c r="K176">
        <f>IF(OR(A176="",H176=""),"",IF(I176&gt;=0,IF(J176&gt;=0,"明星","问号"),IF(J176&gt;=0,"金牛","瘦狗")))</f>
      </c>
      <c r="L176">
        <f>IF(K176="","",CHOOSE(MATCH(K176,{"明星","金牛","问号","瘦狗"},0),"加仓备货、保持价格","加流量：补关键词、开推广","优化：改主图、改标题、调价格","尽早下架，把资源让出来"))</f>
      </c>
      <c r="M176">
        <f>IF(A176="","",IF(AND(I176&gt;1,E176=0),"高曝光零销量",IF(AND(D176&gt;=30,E176=0),"有点击无转化","")))</f>
      </c>
    </row>
    <row r="177" spans="1:13" x14ac:dyDescent="0.25">
      <c r="A177" s="8"/>
      <c r="B177" s="8"/>
      <c r="C177" s="9"/>
      <c r="D177" s="8"/>
      <c r="E177" s="8"/>
      <c r="F177" s="10">
        <f>IF(OR(A177="",C177=0),"",D177/C177)</f>
      </c>
      <c r="G177" s="10">
        <f>IF(OR(A177="",D177=0),"",E177/D177)</f>
      </c>
      <c r="H177" s="10">
        <f>IF(OR(A177="",D177=0),"",(G177+1.96^2/(2*D177)-1.96*SQRT(G177*(1-G177)/D177+1.96^2/(4*D177^2)))/(1+1.96^2/D177))</f>
      </c>
      <c r="I177" s="11">
        <f>IF(A177="","",IFERROR((C177-AVERAGE($C$2:$C$501))/STDEV($C$2:$C$501),0))</f>
      </c>
      <c r="J177" s="11">
        <f>IF(OR(A177="",H177=""),"",IFERROR((H177-AVERAGE($H$2:$H$501))/STDEV($H$2:$H$501),0))</f>
      </c>
      <c r="K177">
        <f>IF(OR(A177="",H177=""),"",IF(I177&gt;=0,IF(J177&gt;=0,"明星","问号"),IF(J177&gt;=0,"金牛","瘦狗")))</f>
      </c>
      <c r="L177">
        <f>IF(K177="","",CHOOSE(MATCH(K177,{"明星","金牛","问号","瘦狗"},0),"加仓备货、保持价格","加流量：补关键词、开推广","优化：改主图、改标题、调价格","尽早下架，把资源让出来"))</f>
      </c>
      <c r="M177">
        <f>IF(A177="","",IF(AND(I177&gt;1,E177=0),"高曝光零销量",IF(AND(D177&gt;=30,E177=0),"有点击无转化","")))</f>
      </c>
    </row>
    <row r="178" spans="1:13" x14ac:dyDescent="0.25">
      <c r="A178" s="8"/>
      <c r="B178" s="8"/>
      <c r="C178" s="9"/>
      <c r="D178" s="8"/>
      <c r="E178" s="8"/>
      <c r="F178" s="10">
        <f>IF(OR(A178="",C178=0),"",D178/C178)</f>
      </c>
      <c r="G178" s="10">
        <f>IF(OR(A178="",D178=0),"",E178/D178)</f>
      </c>
      <c r="H178" s="10">
        <f>IF(OR(A178="",D178=0),"",(G178+1.96^2/(2*D178)-1.96*SQRT(G178*(1-G178)/D178+1.96^2/(4*D178^2)))/(1+1.96^2/D178))</f>
      </c>
      <c r="I178" s="11">
        <f>IF(A178="","",IFERROR((C178-AVERAGE($C$2:$C$501))/STDEV($C$2:$C$501),0))</f>
      </c>
      <c r="J178" s="11">
        <f>IF(OR(A178="",H178=""),"",IFERROR((H178-AVERAGE($H$2:$H$501))/STDEV($H$2:$H$501),0))</f>
      </c>
      <c r="K178">
        <f>IF(OR(A178="",H178=""),"",IF(I178&gt;=0,IF(J178&gt;=0,"明星","问号"),IF(J178&gt;=0,"金牛","瘦狗")))</f>
      </c>
      <c r="L178">
        <f>IF(K178="","",CHOOSE(MATCH(K178,{"明星","金牛","问号","瘦狗"},0),"加仓备货、保持价格","加流量：补关键词、开推广","优化：改主图、改标题、调价格","尽早下架，把资源让出来"))</f>
      </c>
      <c r="M178">
        <f>IF(A178="","",IF(AND(I178&gt;1,E178=0),"高曝光零销量",IF(AND(D178&gt;=30,E178=0),"有点击无转化","")))</f>
      </c>
    </row>
    <row r="179" spans="1:13" x14ac:dyDescent="0.25">
      <c r="A179" s="8"/>
      <c r="B179" s="8"/>
      <c r="C179" s="9"/>
      <c r="D179" s="8"/>
      <c r="E179" s="8"/>
      <c r="F179" s="10">
        <f>IF(OR(A179="",C179=0),"",D179/C179)</f>
      </c>
      <c r="G179" s="10">
        <f>IF(OR(A179="",D179=0),"",E179/D179)</f>
      </c>
      <c r="H179" s="10">
        <f>IF(OR(A179="",D179=0),"",(G179+1.96^2/(2*D179)-1.96*SQRT(G179*(1-G179)/D179+1.96^2/(4*D179^2)))/(1+1.96^2/D179))</f>
      </c>
      <c r="I179" s="11">
        <f>IF(A179="","",IFERROR((C179-AVERAGE($C$2:$C$501))/STDEV($C$2:$C$501),0))</f>
      </c>
      <c r="J179" s="11">
        <f>IF(OR(A179="",H179=""),"",IFERROR((H179-AVERAGE($H$2:$H$501))/STDEV($H$2:$H$501),0))</f>
      </c>
      <c r="K179">
        <f>IF(OR(A179="",H179=""),"",IF(I179&gt;=0,IF(J179&gt;=0,"明星","问号"),IF(J179&gt;=0,"金牛","瘦狗")))</f>
      </c>
      <c r="L179">
        <f>IF(K179="","",CHOOSE(MATCH(K179,{"明星","金牛","问号","瘦狗"},0),"加仓备货、保持价格","加流量：补关键词、开推广","优化：改主图、改标题、调价格","尽早下架，把资源让出来"))</f>
      </c>
      <c r="M179">
        <f>IF(A179="","",IF(AND(I179&gt;1,E179=0),"高曝光零销量",IF(AND(D179&gt;=30,E179=0),"有点击无转化","")))</f>
      </c>
    </row>
    <row r="180" spans="1:13" x14ac:dyDescent="0.25">
      <c r="A180" s="8"/>
      <c r="B180" s="8"/>
      <c r="C180" s="9"/>
      <c r="D180" s="8"/>
      <c r="E180" s="8"/>
      <c r="F180" s="10">
        <f>IF(OR(A180="",C180=0),"",D180/C180)</f>
      </c>
      <c r="G180" s="10">
        <f>IF(OR(A180="",D180=0),"",E180/D180)</f>
      </c>
      <c r="H180" s="10">
        <f>IF(OR(A180="",D180=0),"",(G180+1.96^2/(2*D180)-1.96*SQRT(G180*(1-G180)/D180+1.96^2/(4*D180^2)))/(1+1.96^2/D180))</f>
      </c>
      <c r="I180" s="11">
        <f>IF(A180="","",IFERROR((C180-AVERAGE($C$2:$C$501))/STDEV($C$2:$C$501),0))</f>
      </c>
      <c r="J180" s="11">
        <f>IF(OR(A180="",H180=""),"",IFERROR((H180-AVERAGE($H$2:$H$501))/STDEV($H$2:$H$501),0))</f>
      </c>
      <c r="K180">
        <f>IF(OR(A180="",H180=""),"",IF(I180&gt;=0,IF(J180&gt;=0,"明星","问号"),IF(J180&gt;=0,"金牛","瘦狗")))</f>
      </c>
      <c r="L180">
        <f>IF(K180="","",CHOOSE(MATCH(K180,{"明星","金牛","问号","瘦狗"},0),"加仓备货、保持价格","加流量：补关键词、开推广","优化：改主图、改标题、调价格","尽早下架，把资源让出来"))</f>
      </c>
      <c r="M180">
        <f>IF(A180="","",IF(AND(I180&gt;1,E180=0),"高曝光零销量",IF(AND(D180&gt;=30,E180=0),"有点击无转化","")))</f>
      </c>
    </row>
    <row r="181" spans="1:13" x14ac:dyDescent="0.25">
      <c r="A181" s="8"/>
      <c r="B181" s="8"/>
      <c r="C181" s="9"/>
      <c r="D181" s="8"/>
      <c r="E181" s="8"/>
      <c r="F181" s="10">
        <f>IF(OR(A181="",C181=0),"",D181/C181)</f>
      </c>
      <c r="G181" s="10">
        <f>IF(OR(A181="",D181=0),"",E181/D181)</f>
      </c>
      <c r="H181" s="10">
        <f>IF(OR(A181="",D181=0),"",(G181+1.96^2/(2*D181)-1.96*SQRT(G181*(1-G181)/D181+1.96^2/(4*D181^2)))/(1+1.96^2/D181))</f>
      </c>
      <c r="I181" s="11">
        <f>IF(A181="","",IFERROR((C181-AVERAGE($C$2:$C$501))/STDEV($C$2:$C$501),0))</f>
      </c>
      <c r="J181" s="11">
        <f>IF(OR(A181="",H181=""),"",IFERROR((H181-AVERAGE($H$2:$H$501))/STDEV($H$2:$H$501),0))</f>
      </c>
      <c r="K181">
        <f>IF(OR(A181="",H181=""),"",IF(I181&gt;=0,IF(J181&gt;=0,"明星","问号"),IF(J181&gt;=0,"金牛","瘦狗")))</f>
      </c>
      <c r="L181">
        <f>IF(K181="","",CHOOSE(MATCH(K181,{"明星","金牛","问号","瘦狗"},0),"加仓备货、保持价格","加流量：补关键词、开推广","优化：改主图、改标题、调价格","尽早下架，把资源让出来"))</f>
      </c>
      <c r="M181">
        <f>IF(A181="","",IF(AND(I181&gt;1,E181=0),"高曝光零销量",IF(AND(D181&gt;=30,E181=0),"有点击无转化","")))</f>
      </c>
    </row>
    <row r="182" spans="1:13" x14ac:dyDescent="0.25">
      <c r="A182" s="8"/>
      <c r="B182" s="8"/>
      <c r="C182" s="9"/>
      <c r="D182" s="8"/>
      <c r="E182" s="8"/>
      <c r="F182" s="10">
        <f>IF(OR(A182="",C182=0),"",D182/C182)</f>
      </c>
      <c r="G182" s="10">
        <f>IF(OR(A182="",D182=0),"",E182/D182)</f>
      </c>
      <c r="H182" s="10">
        <f>IF(OR(A182="",D182=0),"",(G182+1.96^2/(2*D182)-1.96*SQRT(G182*(1-G182)/D182+1.96^2/(4*D182^2)))/(1+1.96^2/D182))</f>
      </c>
      <c r="I182" s="11">
        <f>IF(A182="","",IFERROR((C182-AVERAGE($C$2:$C$501))/STDEV($C$2:$C$501),0))</f>
      </c>
      <c r="J182" s="11">
        <f>IF(OR(A182="",H182=""),"",IFERROR((H182-AVERAGE($H$2:$H$501))/STDEV($H$2:$H$501),0))</f>
      </c>
      <c r="K182">
        <f>IF(OR(A182="",H182=""),"",IF(I182&gt;=0,IF(J182&gt;=0,"明星","问号"),IF(J182&gt;=0,"金牛","瘦狗")))</f>
      </c>
      <c r="L182">
        <f>IF(K182="","",CHOOSE(MATCH(K182,{"明星","金牛","问号","瘦狗"},0),"加仓备货、保持价格","加流量：补关键词、开推广","优化：改主图、改标题、调价格","尽早下架，把资源让出来"))</f>
      </c>
      <c r="M182">
        <f>IF(A182="","",IF(AND(I182&gt;1,E182=0),"高曝光零销量",IF(AND(D182&gt;=30,E182=0),"有点击无转化","")))</f>
      </c>
    </row>
    <row r="183" spans="1:13" x14ac:dyDescent="0.25">
      <c r="A183" s="8"/>
      <c r="B183" s="8"/>
      <c r="C183" s="9"/>
      <c r="D183" s="8"/>
      <c r="E183" s="8"/>
      <c r="F183" s="10">
        <f>IF(OR(A183="",C183=0),"",D183/C183)</f>
      </c>
      <c r="G183" s="10">
        <f>IF(OR(A183="",D183=0),"",E183/D183)</f>
      </c>
      <c r="H183" s="10">
        <f>IF(OR(A183="",D183=0),"",(G183+1.96^2/(2*D183)-1.96*SQRT(G183*(1-G183)/D183+1.96^2/(4*D183^2)))/(1+1.96^2/D183))</f>
      </c>
      <c r="I183" s="11">
        <f>IF(A183="","",IFERROR((C183-AVERAGE($C$2:$C$501))/STDEV($C$2:$C$501),0))</f>
      </c>
      <c r="J183" s="11">
        <f>IF(OR(A183="",H183=""),"",IFERROR((H183-AVERAGE($H$2:$H$501))/STDEV($H$2:$H$501),0))</f>
      </c>
      <c r="K183">
        <f>IF(OR(A183="",H183=""),"",IF(I183&gt;=0,IF(J183&gt;=0,"明星","问号"),IF(J183&gt;=0,"金牛","瘦狗")))</f>
      </c>
      <c r="L183">
        <f>IF(K183="","",CHOOSE(MATCH(K183,{"明星","金牛","问号","瘦狗"},0),"加仓备货、保持价格","加流量：补关键词、开推广","优化：改主图、改标题、调价格","尽早下架，把资源让出来"))</f>
      </c>
      <c r="M183">
        <f>IF(A183="","",IF(AND(I183&gt;1,E183=0),"高曝光零销量",IF(AND(D183&gt;=30,E183=0),"有点击无转化","")))</f>
      </c>
    </row>
    <row r="184" spans="1:13" x14ac:dyDescent="0.25">
      <c r="A184" s="8"/>
      <c r="B184" s="8"/>
      <c r="C184" s="9"/>
      <c r="D184" s="8"/>
      <c r="E184" s="8"/>
      <c r="F184" s="10">
        <f>IF(OR(A184="",C184=0),"",D184/C184)</f>
      </c>
      <c r="G184" s="10">
        <f>IF(OR(A184="",D184=0),"",E184/D184)</f>
      </c>
      <c r="H184" s="10">
        <f>IF(OR(A184="",D184=0),"",(G184+1.96^2/(2*D184)-1.96*SQRT(G184*(1-G184)/D184+1.96^2/(4*D184^2)))/(1+1.96^2/D184))</f>
      </c>
      <c r="I184" s="11">
        <f>IF(A184="","",IFERROR((C184-AVERAGE($C$2:$C$501))/STDEV($C$2:$C$501),0))</f>
      </c>
      <c r="J184" s="11">
        <f>IF(OR(A184="",H184=""),"",IFERROR((H184-AVERAGE($H$2:$H$501))/STDEV($H$2:$H$501),0))</f>
      </c>
      <c r="K184">
        <f>IF(OR(A184="",H184=""),"",IF(I184&gt;=0,IF(J184&gt;=0,"明星","问号"),IF(J184&gt;=0,"金牛","瘦狗")))</f>
      </c>
      <c r="L184">
        <f>IF(K184="","",CHOOSE(MATCH(K184,{"明星","金牛","问号","瘦狗"},0),"加仓备货、保持价格","加流量：补关键词、开推广","优化：改主图、改标题、调价格","尽早下架，把资源让出来"))</f>
      </c>
      <c r="M184">
        <f>IF(A184="","",IF(AND(I184&gt;1,E184=0),"高曝光零销量",IF(AND(D184&gt;=30,E184=0),"有点击无转化","")))</f>
      </c>
    </row>
    <row r="185" spans="1:13" x14ac:dyDescent="0.25">
      <c r="A185" s="8"/>
      <c r="B185" s="8"/>
      <c r="C185" s="9"/>
      <c r="D185" s="8"/>
      <c r="E185" s="8"/>
      <c r="F185" s="10">
        <f>IF(OR(A185="",C185=0),"",D185/C185)</f>
      </c>
      <c r="G185" s="10">
        <f>IF(OR(A185="",D185=0),"",E185/D185)</f>
      </c>
      <c r="H185" s="10">
        <f>IF(OR(A185="",D185=0),"",(G185+1.96^2/(2*D185)-1.96*SQRT(G185*(1-G185)/D185+1.96^2/(4*D185^2)))/(1+1.96^2/D185))</f>
      </c>
      <c r="I185" s="11">
        <f>IF(A185="","",IFERROR((C185-AVERAGE($C$2:$C$501))/STDEV($C$2:$C$501),0))</f>
      </c>
      <c r="J185" s="11">
        <f>IF(OR(A185="",H185=""),"",IFERROR((H185-AVERAGE($H$2:$H$501))/STDEV($H$2:$H$501),0))</f>
      </c>
      <c r="K185">
        <f>IF(OR(A185="",H185=""),"",IF(I185&gt;=0,IF(J185&gt;=0,"明星","问号"),IF(J185&gt;=0,"金牛","瘦狗")))</f>
      </c>
      <c r="L185">
        <f>IF(K185="","",CHOOSE(MATCH(K185,{"明星","金牛","问号","瘦狗"},0),"加仓备货、保持价格","加流量：补关键词、开推广","优化：改主图、改标题、调价格","尽早下架，把资源让出来"))</f>
      </c>
      <c r="M185">
        <f>IF(A185="","",IF(AND(I185&gt;1,E185=0),"高曝光零销量",IF(AND(D185&gt;=30,E185=0),"有点击无转化","")))</f>
      </c>
    </row>
    <row r="186" spans="1:13" x14ac:dyDescent="0.25">
      <c r="A186" s="8"/>
      <c r="B186" s="8"/>
      <c r="C186" s="9"/>
      <c r="D186" s="8"/>
      <c r="E186" s="8"/>
      <c r="F186" s="10">
        <f>IF(OR(A186="",C186=0),"",D186/C186)</f>
      </c>
      <c r="G186" s="10">
        <f>IF(OR(A186="",D186=0),"",E186/D186)</f>
      </c>
      <c r="H186" s="10">
        <f>IF(OR(A186="",D186=0),"",(G186+1.96^2/(2*D186)-1.96*SQRT(G186*(1-G186)/D186+1.96^2/(4*D186^2)))/(1+1.96^2/D186))</f>
      </c>
      <c r="I186" s="11">
        <f>IF(A186="","",IFERROR((C186-AVERAGE($C$2:$C$501))/STDEV($C$2:$C$501),0))</f>
      </c>
      <c r="J186" s="11">
        <f>IF(OR(A186="",H186=""),"",IFERROR((H186-AVERAGE($H$2:$H$501))/STDEV($H$2:$H$501),0))</f>
      </c>
      <c r="K186">
        <f>IF(OR(A186="",H186=""),"",IF(I186&gt;=0,IF(J186&gt;=0,"明星","问号"),IF(J186&gt;=0,"金牛","瘦狗")))</f>
      </c>
      <c r="L186">
        <f>IF(K186="","",CHOOSE(MATCH(K186,{"明星","金牛","问号","瘦狗"},0),"加仓备货、保持价格","加流量：补关键词、开推广","优化：改主图、改标题、调价格","尽早下架，把资源让出来"))</f>
      </c>
      <c r="M186">
        <f>IF(A186="","",IF(AND(I186&gt;1,E186=0),"高曝光零销量",IF(AND(D186&gt;=30,E186=0),"有点击无转化","")))</f>
      </c>
    </row>
    <row r="187" spans="1:13" x14ac:dyDescent="0.25">
      <c r="A187" s="8"/>
      <c r="B187" s="8"/>
      <c r="C187" s="9"/>
      <c r="D187" s="8"/>
      <c r="E187" s="8"/>
      <c r="F187" s="10">
        <f>IF(OR(A187="",C187=0),"",D187/C187)</f>
      </c>
      <c r="G187" s="10">
        <f>IF(OR(A187="",D187=0),"",E187/D187)</f>
      </c>
      <c r="H187" s="10">
        <f>IF(OR(A187="",D187=0),"",(G187+1.96^2/(2*D187)-1.96*SQRT(G187*(1-G187)/D187+1.96^2/(4*D187^2)))/(1+1.96^2/D187))</f>
      </c>
      <c r="I187" s="11">
        <f>IF(A187="","",IFERROR((C187-AVERAGE($C$2:$C$501))/STDEV($C$2:$C$501),0))</f>
      </c>
      <c r="J187" s="11">
        <f>IF(OR(A187="",H187=""),"",IFERROR((H187-AVERAGE($H$2:$H$501))/STDEV($H$2:$H$501),0))</f>
      </c>
      <c r="K187">
        <f>IF(OR(A187="",H187=""),"",IF(I187&gt;=0,IF(J187&gt;=0,"明星","问号"),IF(J187&gt;=0,"金牛","瘦狗")))</f>
      </c>
      <c r="L187">
        <f>IF(K187="","",CHOOSE(MATCH(K187,{"明星","金牛","问号","瘦狗"},0),"加仓备货、保持价格","加流量：补关键词、开推广","优化：改主图、改标题、调价格","尽早下架，把资源让出来"))</f>
      </c>
      <c r="M187">
        <f>IF(A187="","",IF(AND(I187&gt;1,E187=0),"高曝光零销量",IF(AND(D187&gt;=30,E187=0),"有点击无转化","")))</f>
      </c>
    </row>
    <row r="188" spans="1:13" x14ac:dyDescent="0.25">
      <c r="A188" s="8"/>
      <c r="B188" s="8"/>
      <c r="C188" s="9"/>
      <c r="D188" s="8"/>
      <c r="E188" s="8"/>
      <c r="F188" s="10">
        <f>IF(OR(A188="",C188=0),"",D188/C188)</f>
      </c>
      <c r="G188" s="10">
        <f>IF(OR(A188="",D188=0),"",E188/D188)</f>
      </c>
      <c r="H188" s="10">
        <f>IF(OR(A188="",D188=0),"",(G188+1.96^2/(2*D188)-1.96*SQRT(G188*(1-G188)/D188+1.96^2/(4*D188^2)))/(1+1.96^2/D188))</f>
      </c>
      <c r="I188" s="11">
        <f>IF(A188="","",IFERROR((C188-AVERAGE($C$2:$C$501))/STDEV($C$2:$C$501),0))</f>
      </c>
      <c r="J188" s="11">
        <f>IF(OR(A188="",H188=""),"",IFERROR((H188-AVERAGE($H$2:$H$501))/STDEV($H$2:$H$501),0))</f>
      </c>
      <c r="K188">
        <f>IF(OR(A188="",H188=""),"",IF(I188&gt;=0,IF(J188&gt;=0,"明星","问号"),IF(J188&gt;=0,"金牛","瘦狗")))</f>
      </c>
      <c r="L188">
        <f>IF(K188="","",CHOOSE(MATCH(K188,{"明星","金牛","问号","瘦狗"},0),"加仓备货、保持价格","加流量：补关键词、开推广","优化：改主图、改标题、调价格","尽早下架，把资源让出来"))</f>
      </c>
      <c r="M188">
        <f>IF(A188="","",IF(AND(I188&gt;1,E188=0),"高曝光零销量",IF(AND(D188&gt;=30,E188=0),"有点击无转化","")))</f>
      </c>
    </row>
    <row r="189" spans="1:13" x14ac:dyDescent="0.25">
      <c r="A189" s="8"/>
      <c r="B189" s="8"/>
      <c r="C189" s="9"/>
      <c r="D189" s="8"/>
      <c r="E189" s="8"/>
      <c r="F189" s="10">
        <f>IF(OR(A189="",C189=0),"",D189/C189)</f>
      </c>
      <c r="G189" s="10">
        <f>IF(OR(A189="",D189=0),"",E189/D189)</f>
      </c>
      <c r="H189" s="10">
        <f>IF(OR(A189="",D189=0),"",(G189+1.96^2/(2*D189)-1.96*SQRT(G189*(1-G189)/D189+1.96^2/(4*D189^2)))/(1+1.96^2/D189))</f>
      </c>
      <c r="I189" s="11">
        <f>IF(A189="","",IFERROR((C189-AVERAGE($C$2:$C$501))/STDEV($C$2:$C$501),0))</f>
      </c>
      <c r="J189" s="11">
        <f>IF(OR(A189="",H189=""),"",IFERROR((H189-AVERAGE($H$2:$H$501))/STDEV($H$2:$H$501),0))</f>
      </c>
      <c r="K189">
        <f>IF(OR(A189="",H189=""),"",IF(I189&gt;=0,IF(J189&gt;=0,"明星","问号"),IF(J189&gt;=0,"金牛","瘦狗")))</f>
      </c>
      <c r="L189">
        <f>IF(K189="","",CHOOSE(MATCH(K189,{"明星","金牛","问号","瘦狗"},0),"加仓备货、保持价格","加流量：补关键词、开推广","优化：改主图、改标题、调价格","尽早下架，把资源让出来"))</f>
      </c>
      <c r="M189">
        <f>IF(A189="","",IF(AND(I189&gt;1,E189=0),"高曝光零销量",IF(AND(D189&gt;=30,E189=0),"有点击无转化","")))</f>
      </c>
    </row>
    <row r="190" spans="1:13" x14ac:dyDescent="0.25">
      <c r="A190" s="8"/>
      <c r="B190" s="8"/>
      <c r="C190" s="9"/>
      <c r="D190" s="8"/>
      <c r="E190" s="8"/>
      <c r="F190" s="10">
        <f>IF(OR(A190="",C190=0),"",D190/C190)</f>
      </c>
      <c r="G190" s="10">
        <f>IF(OR(A190="",D190=0),"",E190/D190)</f>
      </c>
      <c r="H190" s="10">
        <f>IF(OR(A190="",D190=0),"",(G190+1.96^2/(2*D190)-1.96*SQRT(G190*(1-G190)/D190+1.96^2/(4*D190^2)))/(1+1.96^2/D190))</f>
      </c>
      <c r="I190" s="11">
        <f>IF(A190="","",IFERROR((C190-AVERAGE($C$2:$C$501))/STDEV($C$2:$C$501),0))</f>
      </c>
      <c r="J190" s="11">
        <f>IF(OR(A190="",H190=""),"",IFERROR((H190-AVERAGE($H$2:$H$501))/STDEV($H$2:$H$501),0))</f>
      </c>
      <c r="K190">
        <f>IF(OR(A190="",H190=""),"",IF(I190&gt;=0,IF(J190&gt;=0,"明星","问号"),IF(J190&gt;=0,"金牛","瘦狗")))</f>
      </c>
      <c r="L190">
        <f>IF(K190="","",CHOOSE(MATCH(K190,{"明星","金牛","问号","瘦狗"},0),"加仓备货、保持价格","加流量：补关键词、开推广","优化：改主图、改标题、调价格","尽早下架，把资源让出来"))</f>
      </c>
      <c r="M190">
        <f>IF(A190="","",IF(AND(I190&gt;1,E190=0),"高曝光零销量",IF(AND(D190&gt;=30,E190=0),"有点击无转化","")))</f>
      </c>
    </row>
    <row r="191" spans="1:13" x14ac:dyDescent="0.25">
      <c r="A191" s="8"/>
      <c r="B191" s="8"/>
      <c r="C191" s="9"/>
      <c r="D191" s="8"/>
      <c r="E191" s="8"/>
      <c r="F191" s="10">
        <f>IF(OR(A191="",C191=0),"",D191/C191)</f>
      </c>
      <c r="G191" s="10">
        <f>IF(OR(A191="",D191=0),"",E191/D191)</f>
      </c>
      <c r="H191" s="10">
        <f>IF(OR(A191="",D191=0),"",(G191+1.96^2/(2*D191)-1.96*SQRT(G191*(1-G191)/D191+1.96^2/(4*D191^2)))/(1+1.96^2/D191))</f>
      </c>
      <c r="I191" s="11">
        <f>IF(A191="","",IFERROR((C191-AVERAGE($C$2:$C$501))/STDEV($C$2:$C$501),0))</f>
      </c>
      <c r="J191" s="11">
        <f>IF(OR(A191="",H191=""),"",IFERROR((H191-AVERAGE($H$2:$H$501))/STDEV($H$2:$H$501),0))</f>
      </c>
      <c r="K191">
        <f>IF(OR(A191="",H191=""),"",IF(I191&gt;=0,IF(J191&gt;=0,"明星","问号"),IF(J191&gt;=0,"金牛","瘦狗")))</f>
      </c>
      <c r="L191">
        <f>IF(K191="","",CHOOSE(MATCH(K191,{"明星","金牛","问号","瘦狗"},0),"加仓备货、保持价格","加流量：补关键词、开推广","优化：改主图、改标题、调价格","尽早下架，把资源让出来"))</f>
      </c>
      <c r="M191">
        <f>IF(A191="","",IF(AND(I191&gt;1,E191=0),"高曝光零销量",IF(AND(D191&gt;=30,E191=0),"有点击无转化","")))</f>
      </c>
    </row>
    <row r="192" spans="1:13" x14ac:dyDescent="0.25">
      <c r="A192" s="8"/>
      <c r="B192" s="8"/>
      <c r="C192" s="9"/>
      <c r="D192" s="8"/>
      <c r="E192" s="8"/>
      <c r="F192" s="10">
        <f>IF(OR(A192="",C192=0),"",D192/C192)</f>
      </c>
      <c r="G192" s="10">
        <f>IF(OR(A192="",D192=0),"",E192/D192)</f>
      </c>
      <c r="H192" s="10">
        <f>IF(OR(A192="",D192=0),"",(G192+1.96^2/(2*D192)-1.96*SQRT(G192*(1-G192)/D192+1.96^2/(4*D192^2)))/(1+1.96^2/D192))</f>
      </c>
      <c r="I192" s="11">
        <f>IF(A192="","",IFERROR((C192-AVERAGE($C$2:$C$501))/STDEV($C$2:$C$501),0))</f>
      </c>
      <c r="J192" s="11">
        <f>IF(OR(A192="",H192=""),"",IFERROR((H192-AVERAGE($H$2:$H$501))/STDEV($H$2:$H$501),0))</f>
      </c>
      <c r="K192">
        <f>IF(OR(A192="",H192=""),"",IF(I192&gt;=0,IF(J192&gt;=0,"明星","问号"),IF(J192&gt;=0,"金牛","瘦狗")))</f>
      </c>
      <c r="L192">
        <f>IF(K192="","",CHOOSE(MATCH(K192,{"明星","金牛","问号","瘦狗"},0),"加仓备货、保持价格","加流量：补关键词、开推广","优化：改主图、改标题、调价格","尽早下架，把资源让出来"))</f>
      </c>
      <c r="M192">
        <f>IF(A192="","",IF(AND(I192&gt;1,E192=0),"高曝光零销量",IF(AND(D192&gt;=30,E192=0),"有点击无转化","")))</f>
      </c>
    </row>
    <row r="193" spans="1:13" x14ac:dyDescent="0.25">
      <c r="A193" s="8"/>
      <c r="B193" s="8"/>
      <c r="C193" s="9"/>
      <c r="D193" s="8"/>
      <c r="E193" s="8"/>
      <c r="F193" s="10">
        <f>IF(OR(A193="",C193=0),"",D193/C193)</f>
      </c>
      <c r="G193" s="10">
        <f>IF(OR(A193="",D193=0),"",E193/D193)</f>
      </c>
      <c r="H193" s="10">
        <f>IF(OR(A193="",D193=0),"",(G193+1.96^2/(2*D193)-1.96*SQRT(G193*(1-G193)/D193+1.96^2/(4*D193^2)))/(1+1.96^2/D193))</f>
      </c>
      <c r="I193" s="11">
        <f>IF(A193="","",IFERROR((C193-AVERAGE($C$2:$C$501))/STDEV($C$2:$C$501),0))</f>
      </c>
      <c r="J193" s="11">
        <f>IF(OR(A193="",H193=""),"",IFERROR((H193-AVERAGE($H$2:$H$501))/STDEV($H$2:$H$501),0))</f>
      </c>
      <c r="K193">
        <f>IF(OR(A193="",H193=""),"",IF(I193&gt;=0,IF(J193&gt;=0,"明星","问号"),IF(J193&gt;=0,"金牛","瘦狗")))</f>
      </c>
      <c r="L193">
        <f>IF(K193="","",CHOOSE(MATCH(K193,{"明星","金牛","问号","瘦狗"},0),"加仓备货、保持价格","加流量：补关键词、开推广","优化：改主图、改标题、调价格","尽早下架，把资源让出来"))</f>
      </c>
      <c r="M193">
        <f>IF(A193="","",IF(AND(I193&gt;1,E193=0),"高曝光零销量",IF(AND(D193&gt;=30,E193=0),"有点击无转化","")))</f>
      </c>
    </row>
    <row r="194" spans="1:13" x14ac:dyDescent="0.25">
      <c r="A194" s="8"/>
      <c r="B194" s="8"/>
      <c r="C194" s="9"/>
      <c r="D194" s="8"/>
      <c r="E194" s="8"/>
      <c r="F194" s="10">
        <f>IF(OR(A194="",C194=0),"",D194/C194)</f>
      </c>
      <c r="G194" s="10">
        <f>IF(OR(A194="",D194=0),"",E194/D194)</f>
      </c>
      <c r="H194" s="10">
        <f>IF(OR(A194="",D194=0),"",(G194+1.96^2/(2*D194)-1.96*SQRT(G194*(1-G194)/D194+1.96^2/(4*D194^2)))/(1+1.96^2/D194))</f>
      </c>
      <c r="I194" s="11">
        <f>IF(A194="","",IFERROR((C194-AVERAGE($C$2:$C$501))/STDEV($C$2:$C$501),0))</f>
      </c>
      <c r="J194" s="11">
        <f>IF(OR(A194="",H194=""),"",IFERROR((H194-AVERAGE($H$2:$H$501))/STDEV($H$2:$H$501),0))</f>
      </c>
      <c r="K194">
        <f>IF(OR(A194="",H194=""),"",IF(I194&gt;=0,IF(J194&gt;=0,"明星","问号"),IF(J194&gt;=0,"金牛","瘦狗")))</f>
      </c>
      <c r="L194">
        <f>IF(K194="","",CHOOSE(MATCH(K194,{"明星","金牛","问号","瘦狗"},0),"加仓备货、保持价格","加流量：补关键词、开推广","优化：改主图、改标题、调价格","尽早下架，把资源让出来"))</f>
      </c>
      <c r="M194">
        <f>IF(A194="","",IF(AND(I194&gt;1,E194=0),"高曝光零销量",IF(AND(D194&gt;=30,E194=0),"有点击无转化","")))</f>
      </c>
    </row>
    <row r="195" spans="1:13" x14ac:dyDescent="0.25">
      <c r="A195" s="8"/>
      <c r="B195" s="8"/>
      <c r="C195" s="9"/>
      <c r="D195" s="8"/>
      <c r="E195" s="8"/>
      <c r="F195" s="10">
        <f>IF(OR(A195="",C195=0),"",D195/C195)</f>
      </c>
      <c r="G195" s="10">
        <f>IF(OR(A195="",D195=0),"",E195/D195)</f>
      </c>
      <c r="H195" s="10">
        <f>IF(OR(A195="",D195=0),"",(G195+1.96^2/(2*D195)-1.96*SQRT(G195*(1-G195)/D195+1.96^2/(4*D195^2)))/(1+1.96^2/D195))</f>
      </c>
      <c r="I195" s="11">
        <f>IF(A195="","",IFERROR((C195-AVERAGE($C$2:$C$501))/STDEV($C$2:$C$501),0))</f>
      </c>
      <c r="J195" s="11">
        <f>IF(OR(A195="",H195=""),"",IFERROR((H195-AVERAGE($H$2:$H$501))/STDEV($H$2:$H$501),0))</f>
      </c>
      <c r="K195">
        <f>IF(OR(A195="",H195=""),"",IF(I195&gt;=0,IF(J195&gt;=0,"明星","问号"),IF(J195&gt;=0,"金牛","瘦狗")))</f>
      </c>
      <c r="L195">
        <f>IF(K195="","",CHOOSE(MATCH(K195,{"明星","金牛","问号","瘦狗"},0),"加仓备货、保持价格","加流量：补关键词、开推广","优化：改主图、改标题、调价格","尽早下架，把资源让出来"))</f>
      </c>
      <c r="M195">
        <f>IF(A195="","",IF(AND(I195&gt;1,E195=0),"高曝光零销量",IF(AND(D195&gt;=30,E195=0),"有点击无转化","")))</f>
      </c>
    </row>
    <row r="196" spans="1:13" x14ac:dyDescent="0.25">
      <c r="A196" s="8"/>
      <c r="B196" s="8"/>
      <c r="C196" s="9"/>
      <c r="D196" s="8"/>
      <c r="E196" s="8"/>
      <c r="F196" s="10">
        <f>IF(OR(A196="",C196=0),"",D196/C196)</f>
      </c>
      <c r="G196" s="10">
        <f>IF(OR(A196="",D196=0),"",E196/D196)</f>
      </c>
      <c r="H196" s="10">
        <f>IF(OR(A196="",D196=0),"",(G196+1.96^2/(2*D196)-1.96*SQRT(G196*(1-G196)/D196+1.96^2/(4*D196^2)))/(1+1.96^2/D196))</f>
      </c>
      <c r="I196" s="11">
        <f>IF(A196="","",IFERROR((C196-AVERAGE($C$2:$C$501))/STDEV($C$2:$C$501),0))</f>
      </c>
      <c r="J196" s="11">
        <f>IF(OR(A196="",H196=""),"",IFERROR((H196-AVERAGE($H$2:$H$501))/STDEV($H$2:$H$501),0))</f>
      </c>
      <c r="K196">
        <f>IF(OR(A196="",H196=""),"",IF(I196&gt;=0,IF(J196&gt;=0,"明星","问号"),IF(J196&gt;=0,"金牛","瘦狗")))</f>
      </c>
      <c r="L196">
        <f>IF(K196="","",CHOOSE(MATCH(K196,{"明星","金牛","问号","瘦狗"},0),"加仓备货、保持价格","加流量：补关键词、开推广","优化：改主图、改标题、调价格","尽早下架，把资源让出来"))</f>
      </c>
      <c r="M196">
        <f>IF(A196="","",IF(AND(I196&gt;1,E196=0),"高曝光零销量",IF(AND(D196&gt;=30,E196=0),"有点击无转化","")))</f>
      </c>
    </row>
    <row r="197" spans="1:13" x14ac:dyDescent="0.25">
      <c r="A197" s="8"/>
      <c r="B197" s="8"/>
      <c r="C197" s="9"/>
      <c r="D197" s="8"/>
      <c r="E197" s="8"/>
      <c r="F197" s="10">
        <f>IF(OR(A197="",C197=0),"",D197/C197)</f>
      </c>
      <c r="G197" s="10">
        <f>IF(OR(A197="",D197=0),"",E197/D197)</f>
      </c>
      <c r="H197" s="10">
        <f>IF(OR(A197="",D197=0),"",(G197+1.96^2/(2*D197)-1.96*SQRT(G197*(1-G197)/D197+1.96^2/(4*D197^2)))/(1+1.96^2/D197))</f>
      </c>
      <c r="I197" s="11">
        <f>IF(A197="","",IFERROR((C197-AVERAGE($C$2:$C$501))/STDEV($C$2:$C$501),0))</f>
      </c>
      <c r="J197" s="11">
        <f>IF(OR(A197="",H197=""),"",IFERROR((H197-AVERAGE($H$2:$H$501))/STDEV($H$2:$H$501),0))</f>
      </c>
      <c r="K197">
        <f>IF(OR(A197="",H197=""),"",IF(I197&gt;=0,IF(J197&gt;=0,"明星","问号"),IF(J197&gt;=0,"金牛","瘦狗")))</f>
      </c>
      <c r="L197">
        <f>IF(K197="","",CHOOSE(MATCH(K197,{"明星","金牛","问号","瘦狗"},0),"加仓备货、保持价格","加流量：补关键词、开推广","优化：改主图、改标题、调价格","尽早下架，把资源让出来"))</f>
      </c>
      <c r="M197">
        <f>IF(A197="","",IF(AND(I197&gt;1,E197=0),"高曝光零销量",IF(AND(D197&gt;=30,E197=0),"有点击无转化","")))</f>
      </c>
    </row>
    <row r="198" spans="1:13" x14ac:dyDescent="0.25">
      <c r="A198" s="8"/>
      <c r="B198" s="8"/>
      <c r="C198" s="9"/>
      <c r="D198" s="8"/>
      <c r="E198" s="8"/>
      <c r="F198" s="10">
        <f>IF(OR(A198="",C198=0),"",D198/C198)</f>
      </c>
      <c r="G198" s="10">
        <f>IF(OR(A198="",D198=0),"",E198/D198)</f>
      </c>
      <c r="H198" s="10">
        <f>IF(OR(A198="",D198=0),"",(G198+1.96^2/(2*D198)-1.96*SQRT(G198*(1-G198)/D198+1.96^2/(4*D198^2)))/(1+1.96^2/D198))</f>
      </c>
      <c r="I198" s="11">
        <f>IF(A198="","",IFERROR((C198-AVERAGE($C$2:$C$501))/STDEV($C$2:$C$501),0))</f>
      </c>
      <c r="J198" s="11">
        <f>IF(OR(A198="",H198=""),"",IFERROR((H198-AVERAGE($H$2:$H$501))/STDEV($H$2:$H$501),0))</f>
      </c>
      <c r="K198">
        <f>IF(OR(A198="",H198=""),"",IF(I198&gt;=0,IF(J198&gt;=0,"明星","问号"),IF(J198&gt;=0,"金牛","瘦狗")))</f>
      </c>
      <c r="L198">
        <f>IF(K198="","",CHOOSE(MATCH(K198,{"明星","金牛","问号","瘦狗"},0),"加仓备货、保持价格","加流量：补关键词、开推广","优化：改主图、改标题、调价格","尽早下架，把资源让出来"))</f>
      </c>
      <c r="M198">
        <f>IF(A198="","",IF(AND(I198&gt;1,E198=0),"高曝光零销量",IF(AND(D198&gt;=30,E198=0),"有点击无转化","")))</f>
      </c>
    </row>
    <row r="199" spans="1:13" x14ac:dyDescent="0.25">
      <c r="A199" s="8"/>
      <c r="B199" s="8"/>
      <c r="C199" s="9"/>
      <c r="D199" s="8"/>
      <c r="E199" s="8"/>
      <c r="F199" s="10">
        <f>IF(OR(A199="",C199=0),"",D199/C199)</f>
      </c>
      <c r="G199" s="10">
        <f>IF(OR(A199="",D199=0),"",E199/D199)</f>
      </c>
      <c r="H199" s="10">
        <f>IF(OR(A199="",D199=0),"",(G199+1.96^2/(2*D199)-1.96*SQRT(G199*(1-G199)/D199+1.96^2/(4*D199^2)))/(1+1.96^2/D199))</f>
      </c>
      <c r="I199" s="11">
        <f>IF(A199="","",IFERROR((C199-AVERAGE($C$2:$C$501))/STDEV($C$2:$C$501),0))</f>
      </c>
      <c r="J199" s="11">
        <f>IF(OR(A199="",H199=""),"",IFERROR((H199-AVERAGE($H$2:$H$501))/STDEV($H$2:$H$501),0))</f>
      </c>
      <c r="K199">
        <f>IF(OR(A199="",H199=""),"",IF(I199&gt;=0,IF(J199&gt;=0,"明星","问号"),IF(J199&gt;=0,"金牛","瘦狗")))</f>
      </c>
      <c r="L199">
        <f>IF(K199="","",CHOOSE(MATCH(K199,{"明星","金牛","问号","瘦狗"},0),"加仓备货、保持价格","加流量：补关键词、开推广","优化：改主图、改标题、调价格","尽早下架，把资源让出来"))</f>
      </c>
      <c r="M199">
        <f>IF(A199="","",IF(AND(I199&gt;1,E199=0),"高曝光零销量",IF(AND(D199&gt;=30,E199=0),"有点击无转化","")))</f>
      </c>
    </row>
    <row r="200" spans="1:13" x14ac:dyDescent="0.25">
      <c r="A200" s="8"/>
      <c r="B200" s="8"/>
      <c r="C200" s="9"/>
      <c r="D200" s="8"/>
      <c r="E200" s="8"/>
      <c r="F200" s="10">
        <f>IF(OR(A200="",C200=0),"",D200/C200)</f>
      </c>
      <c r="G200" s="10">
        <f>IF(OR(A200="",D200=0),"",E200/D200)</f>
      </c>
      <c r="H200" s="10">
        <f>IF(OR(A200="",D200=0),"",(G200+1.96^2/(2*D200)-1.96*SQRT(G200*(1-G200)/D200+1.96^2/(4*D200^2)))/(1+1.96^2/D200))</f>
      </c>
      <c r="I200" s="11">
        <f>IF(A200="","",IFERROR((C200-AVERAGE($C$2:$C$501))/STDEV($C$2:$C$501),0))</f>
      </c>
      <c r="J200" s="11">
        <f>IF(OR(A200="",H200=""),"",IFERROR((H200-AVERAGE($H$2:$H$501))/STDEV($H$2:$H$501),0))</f>
      </c>
      <c r="K200">
        <f>IF(OR(A200="",H200=""),"",IF(I200&gt;=0,IF(J200&gt;=0,"明星","问号"),IF(J200&gt;=0,"金牛","瘦狗")))</f>
      </c>
      <c r="L200">
        <f>IF(K200="","",CHOOSE(MATCH(K200,{"明星","金牛","问号","瘦狗"},0),"加仓备货、保持价格","加流量：补关键词、开推广","优化：改主图、改标题、调价格","尽早下架，把资源让出来"))</f>
      </c>
      <c r="M200">
        <f>IF(A200="","",IF(AND(I200&gt;1,E200=0),"高曝光零销量",IF(AND(D200&gt;=30,E200=0),"有点击无转化","")))</f>
      </c>
    </row>
    <row r="201" spans="1:13" x14ac:dyDescent="0.25">
      <c r="A201" s="8"/>
      <c r="B201" s="8"/>
      <c r="C201" s="9"/>
      <c r="D201" s="8"/>
      <c r="E201" s="8"/>
      <c r="F201" s="10">
        <f>IF(OR(A201="",C201=0),"",D201/C201)</f>
      </c>
      <c r="G201" s="10">
        <f>IF(OR(A201="",D201=0),"",E201/D201)</f>
      </c>
      <c r="H201" s="10">
        <f>IF(OR(A201="",D201=0),"",(G201+1.96^2/(2*D201)-1.96*SQRT(G201*(1-G201)/D201+1.96^2/(4*D201^2)))/(1+1.96^2/D201))</f>
      </c>
      <c r="I201" s="11">
        <f>IF(A201="","",IFERROR((C201-AVERAGE($C$2:$C$501))/STDEV($C$2:$C$501),0))</f>
      </c>
      <c r="J201" s="11">
        <f>IF(OR(A201="",H201=""),"",IFERROR((H201-AVERAGE($H$2:$H$501))/STDEV($H$2:$H$501),0))</f>
      </c>
      <c r="K201">
        <f>IF(OR(A201="",H201=""),"",IF(I201&gt;=0,IF(J201&gt;=0,"明星","问号"),IF(J201&gt;=0,"金牛","瘦狗")))</f>
      </c>
      <c r="L201">
        <f>IF(K201="","",CHOOSE(MATCH(K201,{"明星","金牛","问号","瘦狗"},0),"加仓备货、保持价格","加流量：补关键词、开推广","优化：改主图、改标题、调价格","尽早下架，把资源让出来"))</f>
      </c>
      <c r="M201">
        <f>IF(A201="","",IF(AND(I201&gt;1,E201=0),"高曝光零销量",IF(AND(D201&gt;=30,E201=0),"有点击无转化","")))</f>
      </c>
    </row>
    <row r="202" spans="1:13" x14ac:dyDescent="0.25">
      <c r="A202" s="8"/>
      <c r="B202" s="8"/>
      <c r="C202" s="9"/>
      <c r="D202" s="8"/>
      <c r="E202" s="8"/>
      <c r="F202" s="10">
        <f>IF(OR(A202="",C202=0),"",D202/C202)</f>
      </c>
      <c r="G202" s="10">
        <f>IF(OR(A202="",D202=0),"",E202/D202)</f>
      </c>
      <c r="H202" s="10">
        <f>IF(OR(A202="",D202=0),"",(G202+1.96^2/(2*D202)-1.96*SQRT(G202*(1-G202)/D202+1.96^2/(4*D202^2)))/(1+1.96^2/D202))</f>
      </c>
      <c r="I202" s="11">
        <f>IF(A202="","",IFERROR((C202-AVERAGE($C$2:$C$501))/STDEV($C$2:$C$501),0))</f>
      </c>
      <c r="J202" s="11">
        <f>IF(OR(A202="",H202=""),"",IFERROR((H202-AVERAGE($H$2:$H$501))/STDEV($H$2:$H$501),0))</f>
      </c>
      <c r="K202">
        <f>IF(OR(A202="",H202=""),"",IF(I202&gt;=0,IF(J202&gt;=0,"明星","问号"),IF(J202&gt;=0,"金牛","瘦狗")))</f>
      </c>
      <c r="L202">
        <f>IF(K202="","",CHOOSE(MATCH(K202,{"明星","金牛","问号","瘦狗"},0),"加仓备货、保持价格","加流量：补关键词、开推广","优化：改主图、改标题、调价格","尽早下架，把资源让出来"))</f>
      </c>
      <c r="M202">
        <f>IF(A202="","",IF(AND(I202&gt;1,E202=0),"高曝光零销量",IF(AND(D202&gt;=30,E202=0),"有点击无转化","")))</f>
      </c>
    </row>
    <row r="203" spans="1:13" x14ac:dyDescent="0.25">
      <c r="A203" s="8"/>
      <c r="B203" s="8"/>
      <c r="C203" s="9"/>
      <c r="D203" s="8"/>
      <c r="E203" s="8"/>
      <c r="F203" s="10">
        <f>IF(OR(A203="",C203=0),"",D203/C203)</f>
      </c>
      <c r="G203" s="10">
        <f>IF(OR(A203="",D203=0),"",E203/D203)</f>
      </c>
      <c r="H203" s="10">
        <f>IF(OR(A203="",D203=0),"",(G203+1.96^2/(2*D203)-1.96*SQRT(G203*(1-G203)/D203+1.96^2/(4*D203^2)))/(1+1.96^2/D203))</f>
      </c>
      <c r="I203" s="11">
        <f>IF(A203="","",IFERROR((C203-AVERAGE($C$2:$C$501))/STDEV($C$2:$C$501),0))</f>
      </c>
      <c r="J203" s="11">
        <f>IF(OR(A203="",H203=""),"",IFERROR((H203-AVERAGE($H$2:$H$501))/STDEV($H$2:$H$501),0))</f>
      </c>
      <c r="K203">
        <f>IF(OR(A203="",H203=""),"",IF(I203&gt;=0,IF(J203&gt;=0,"明星","问号"),IF(J203&gt;=0,"金牛","瘦狗")))</f>
      </c>
      <c r="L203">
        <f>IF(K203="","",CHOOSE(MATCH(K203,{"明星","金牛","问号","瘦狗"},0),"加仓备货、保持价格","加流量：补关键词、开推广","优化：改主图、改标题、调价格","尽早下架，把资源让出来"))</f>
      </c>
      <c r="M203">
        <f>IF(A203="","",IF(AND(I203&gt;1,E203=0),"高曝光零销量",IF(AND(D203&gt;=30,E203=0),"有点击无转化","")))</f>
      </c>
    </row>
    <row r="204" spans="1:13" x14ac:dyDescent="0.25">
      <c r="A204" s="8"/>
      <c r="B204" s="8"/>
      <c r="C204" s="9"/>
      <c r="D204" s="8"/>
      <c r="E204" s="8"/>
      <c r="F204" s="10">
        <f>IF(OR(A204="",C204=0),"",D204/C204)</f>
      </c>
      <c r="G204" s="10">
        <f>IF(OR(A204="",D204=0),"",E204/D204)</f>
      </c>
      <c r="H204" s="10">
        <f>IF(OR(A204="",D204=0),"",(G204+1.96^2/(2*D204)-1.96*SQRT(G204*(1-G204)/D204+1.96^2/(4*D204^2)))/(1+1.96^2/D204))</f>
      </c>
      <c r="I204" s="11">
        <f>IF(A204="","",IFERROR((C204-AVERAGE($C$2:$C$501))/STDEV($C$2:$C$501),0))</f>
      </c>
      <c r="J204" s="11">
        <f>IF(OR(A204="",H204=""),"",IFERROR((H204-AVERAGE($H$2:$H$501))/STDEV($H$2:$H$501),0))</f>
      </c>
      <c r="K204">
        <f>IF(OR(A204="",H204=""),"",IF(I204&gt;=0,IF(J204&gt;=0,"明星","问号"),IF(J204&gt;=0,"金牛","瘦狗")))</f>
      </c>
      <c r="L204">
        <f>IF(K204="","",CHOOSE(MATCH(K204,{"明星","金牛","问号","瘦狗"},0),"加仓备货、保持价格","加流量：补关键词、开推广","优化：改主图、改标题、调价格","尽早下架，把资源让出来"))</f>
      </c>
      <c r="M204">
        <f>IF(A204="","",IF(AND(I204&gt;1,E204=0),"高曝光零销量",IF(AND(D204&gt;=30,E204=0),"有点击无转化","")))</f>
      </c>
    </row>
    <row r="205" spans="1:13" x14ac:dyDescent="0.25">
      <c r="A205" s="8"/>
      <c r="B205" s="8"/>
      <c r="C205" s="9"/>
      <c r="D205" s="8"/>
      <c r="E205" s="8"/>
      <c r="F205" s="10">
        <f>IF(OR(A205="",C205=0),"",D205/C205)</f>
      </c>
      <c r="G205" s="10">
        <f>IF(OR(A205="",D205=0),"",E205/D205)</f>
      </c>
      <c r="H205" s="10">
        <f>IF(OR(A205="",D205=0),"",(G205+1.96^2/(2*D205)-1.96*SQRT(G205*(1-G205)/D205+1.96^2/(4*D205^2)))/(1+1.96^2/D205))</f>
      </c>
      <c r="I205" s="11">
        <f>IF(A205="","",IFERROR((C205-AVERAGE($C$2:$C$501))/STDEV($C$2:$C$501),0))</f>
      </c>
      <c r="J205" s="11">
        <f>IF(OR(A205="",H205=""),"",IFERROR((H205-AVERAGE($H$2:$H$501))/STDEV($H$2:$H$501),0))</f>
      </c>
      <c r="K205">
        <f>IF(OR(A205="",H205=""),"",IF(I205&gt;=0,IF(J205&gt;=0,"明星","问号"),IF(J205&gt;=0,"金牛","瘦狗")))</f>
      </c>
      <c r="L205">
        <f>IF(K205="","",CHOOSE(MATCH(K205,{"明星","金牛","问号","瘦狗"},0),"加仓备货、保持价格","加流量：补关键词、开推广","优化：改主图、改标题、调价格","尽早下架，把资源让出来"))</f>
      </c>
      <c r="M205">
        <f>IF(A205="","",IF(AND(I205&gt;1,E205=0),"高曝光零销量",IF(AND(D205&gt;=30,E205=0),"有点击无转化","")))</f>
      </c>
    </row>
    <row r="206" spans="1:13" x14ac:dyDescent="0.25">
      <c r="A206" s="8"/>
      <c r="B206" s="8"/>
      <c r="C206" s="9"/>
      <c r="D206" s="8"/>
      <c r="E206" s="8"/>
      <c r="F206" s="10">
        <f>IF(OR(A206="",C206=0),"",D206/C206)</f>
      </c>
      <c r="G206" s="10">
        <f>IF(OR(A206="",D206=0),"",E206/D206)</f>
      </c>
      <c r="H206" s="10">
        <f>IF(OR(A206="",D206=0),"",(G206+1.96^2/(2*D206)-1.96*SQRT(G206*(1-G206)/D206+1.96^2/(4*D206^2)))/(1+1.96^2/D206))</f>
      </c>
      <c r="I206" s="11">
        <f>IF(A206="","",IFERROR((C206-AVERAGE($C$2:$C$501))/STDEV($C$2:$C$501),0))</f>
      </c>
      <c r="J206" s="11">
        <f>IF(OR(A206="",H206=""),"",IFERROR((H206-AVERAGE($H$2:$H$501))/STDEV($H$2:$H$501),0))</f>
      </c>
      <c r="K206">
        <f>IF(OR(A206="",H206=""),"",IF(I206&gt;=0,IF(J206&gt;=0,"明星","问号"),IF(J206&gt;=0,"金牛","瘦狗")))</f>
      </c>
      <c r="L206">
        <f>IF(K206="","",CHOOSE(MATCH(K206,{"明星","金牛","问号","瘦狗"},0),"加仓备货、保持价格","加流量：补关键词、开推广","优化：改主图、改标题、调价格","尽早下架，把资源让出来"))</f>
      </c>
      <c r="M206">
        <f>IF(A206="","",IF(AND(I206&gt;1,E206=0),"高曝光零销量",IF(AND(D206&gt;=30,E206=0),"有点击无转化","")))</f>
      </c>
    </row>
    <row r="207" spans="1:13" x14ac:dyDescent="0.25">
      <c r="A207" s="8"/>
      <c r="B207" s="8"/>
      <c r="C207" s="9"/>
      <c r="D207" s="8"/>
      <c r="E207" s="8"/>
      <c r="F207" s="10">
        <f>IF(OR(A207="",C207=0),"",D207/C207)</f>
      </c>
      <c r="G207" s="10">
        <f>IF(OR(A207="",D207=0),"",E207/D207)</f>
      </c>
      <c r="H207" s="10">
        <f>IF(OR(A207="",D207=0),"",(G207+1.96^2/(2*D207)-1.96*SQRT(G207*(1-G207)/D207+1.96^2/(4*D207^2)))/(1+1.96^2/D207))</f>
      </c>
      <c r="I207" s="11">
        <f>IF(A207="","",IFERROR((C207-AVERAGE($C$2:$C$501))/STDEV($C$2:$C$501),0))</f>
      </c>
      <c r="J207" s="11">
        <f>IF(OR(A207="",H207=""),"",IFERROR((H207-AVERAGE($H$2:$H$501))/STDEV($H$2:$H$501),0))</f>
      </c>
      <c r="K207">
        <f>IF(OR(A207="",H207=""),"",IF(I207&gt;=0,IF(J207&gt;=0,"明星","问号"),IF(J207&gt;=0,"金牛","瘦狗")))</f>
      </c>
      <c r="L207">
        <f>IF(K207="","",CHOOSE(MATCH(K207,{"明星","金牛","问号","瘦狗"},0),"加仓备货、保持价格","加流量：补关键词、开推广","优化：改主图、改标题、调价格","尽早下架，把资源让出来"))</f>
      </c>
      <c r="M207">
        <f>IF(A207="","",IF(AND(I207&gt;1,E207=0),"高曝光零销量",IF(AND(D207&gt;=30,E207=0),"有点击无转化","")))</f>
      </c>
    </row>
    <row r="208" spans="1:13" x14ac:dyDescent="0.25">
      <c r="A208" s="8"/>
      <c r="B208" s="8"/>
      <c r="C208" s="9"/>
      <c r="D208" s="8"/>
      <c r="E208" s="8"/>
      <c r="F208" s="10">
        <f>IF(OR(A208="",C208=0),"",D208/C208)</f>
      </c>
      <c r="G208" s="10">
        <f>IF(OR(A208="",D208=0),"",E208/D208)</f>
      </c>
      <c r="H208" s="10">
        <f>IF(OR(A208="",D208=0),"",(G208+1.96^2/(2*D208)-1.96*SQRT(G208*(1-G208)/D208+1.96^2/(4*D208^2)))/(1+1.96^2/D208))</f>
      </c>
      <c r="I208" s="11">
        <f>IF(A208="","",IFERROR((C208-AVERAGE($C$2:$C$501))/STDEV($C$2:$C$501),0))</f>
      </c>
      <c r="J208" s="11">
        <f>IF(OR(A208="",H208=""),"",IFERROR((H208-AVERAGE($H$2:$H$501))/STDEV($H$2:$H$501),0))</f>
      </c>
      <c r="K208">
        <f>IF(OR(A208="",H208=""),"",IF(I208&gt;=0,IF(J208&gt;=0,"明星","问号"),IF(J208&gt;=0,"金牛","瘦狗")))</f>
      </c>
      <c r="L208">
        <f>IF(K208="","",CHOOSE(MATCH(K208,{"明星","金牛","问号","瘦狗"},0),"加仓备货、保持价格","加流量：补关键词、开推广","优化：改主图、改标题、调价格","尽早下架，把资源让出来"))</f>
      </c>
      <c r="M208">
        <f>IF(A208="","",IF(AND(I208&gt;1,E208=0),"高曝光零销量",IF(AND(D208&gt;=30,E208=0),"有点击无转化","")))</f>
      </c>
    </row>
    <row r="209" spans="1:13" x14ac:dyDescent="0.25">
      <c r="A209" s="8"/>
      <c r="B209" s="8"/>
      <c r="C209" s="9"/>
      <c r="D209" s="8"/>
      <c r="E209" s="8"/>
      <c r="F209" s="10">
        <f>IF(OR(A209="",C209=0),"",D209/C209)</f>
      </c>
      <c r="G209" s="10">
        <f>IF(OR(A209="",D209=0),"",E209/D209)</f>
      </c>
      <c r="H209" s="10">
        <f>IF(OR(A209="",D209=0),"",(G209+1.96^2/(2*D209)-1.96*SQRT(G209*(1-G209)/D209+1.96^2/(4*D209^2)))/(1+1.96^2/D209))</f>
      </c>
      <c r="I209" s="11">
        <f>IF(A209="","",IFERROR((C209-AVERAGE($C$2:$C$501))/STDEV($C$2:$C$501),0))</f>
      </c>
      <c r="J209" s="11">
        <f>IF(OR(A209="",H209=""),"",IFERROR((H209-AVERAGE($H$2:$H$501))/STDEV($H$2:$H$501),0))</f>
      </c>
      <c r="K209">
        <f>IF(OR(A209="",H209=""),"",IF(I209&gt;=0,IF(J209&gt;=0,"明星","问号"),IF(J209&gt;=0,"金牛","瘦狗")))</f>
      </c>
      <c r="L209">
        <f>IF(K209="","",CHOOSE(MATCH(K209,{"明星","金牛","问号","瘦狗"},0),"加仓备货、保持价格","加流量：补关键词、开推广","优化：改主图、改标题、调价格","尽早下架，把资源让出来"))</f>
      </c>
      <c r="M209">
        <f>IF(A209="","",IF(AND(I209&gt;1,E209=0),"高曝光零销量",IF(AND(D209&gt;=30,E209=0),"有点击无转化","")))</f>
      </c>
    </row>
    <row r="210" spans="1:13" x14ac:dyDescent="0.25">
      <c r="A210" s="8"/>
      <c r="B210" s="8"/>
      <c r="C210" s="9"/>
      <c r="D210" s="8"/>
      <c r="E210" s="8"/>
      <c r="F210" s="10">
        <f>IF(OR(A210="",C210=0),"",D210/C210)</f>
      </c>
      <c r="G210" s="10">
        <f>IF(OR(A210="",D210=0),"",E210/D210)</f>
      </c>
      <c r="H210" s="10">
        <f>IF(OR(A210="",D210=0),"",(G210+1.96^2/(2*D210)-1.96*SQRT(G210*(1-G210)/D210+1.96^2/(4*D210^2)))/(1+1.96^2/D210))</f>
      </c>
      <c r="I210" s="11">
        <f>IF(A210="","",IFERROR((C210-AVERAGE($C$2:$C$501))/STDEV($C$2:$C$501),0))</f>
      </c>
      <c r="J210" s="11">
        <f>IF(OR(A210="",H210=""),"",IFERROR((H210-AVERAGE($H$2:$H$501))/STDEV($H$2:$H$501),0))</f>
      </c>
      <c r="K210">
        <f>IF(OR(A210="",H210=""),"",IF(I210&gt;=0,IF(J210&gt;=0,"明星","问号"),IF(J210&gt;=0,"金牛","瘦狗")))</f>
      </c>
      <c r="L210">
        <f>IF(K210="","",CHOOSE(MATCH(K210,{"明星","金牛","问号","瘦狗"},0),"加仓备货、保持价格","加流量：补关键词、开推广","优化：改主图、改标题、调价格","尽早下架，把资源让出来"))</f>
      </c>
      <c r="M210">
        <f>IF(A210="","",IF(AND(I210&gt;1,E210=0),"高曝光零销量",IF(AND(D210&gt;=30,E210=0),"有点击无转化","")))</f>
      </c>
    </row>
    <row r="211" spans="1:13" x14ac:dyDescent="0.25">
      <c r="A211" s="8"/>
      <c r="B211" s="8"/>
      <c r="C211" s="9"/>
      <c r="D211" s="8"/>
      <c r="E211" s="8"/>
      <c r="F211" s="10">
        <f>IF(OR(A211="",C211=0),"",D211/C211)</f>
      </c>
      <c r="G211" s="10">
        <f>IF(OR(A211="",D211=0),"",E211/D211)</f>
      </c>
      <c r="H211" s="10">
        <f>IF(OR(A211="",D211=0),"",(G211+1.96^2/(2*D211)-1.96*SQRT(G211*(1-G211)/D211+1.96^2/(4*D211^2)))/(1+1.96^2/D211))</f>
      </c>
      <c r="I211" s="11">
        <f>IF(A211="","",IFERROR((C211-AVERAGE($C$2:$C$501))/STDEV($C$2:$C$501),0))</f>
      </c>
      <c r="J211" s="11">
        <f>IF(OR(A211="",H211=""),"",IFERROR((H211-AVERAGE($H$2:$H$501))/STDEV($H$2:$H$501),0))</f>
      </c>
      <c r="K211">
        <f>IF(OR(A211="",H211=""),"",IF(I211&gt;=0,IF(J211&gt;=0,"明星","问号"),IF(J211&gt;=0,"金牛","瘦狗")))</f>
      </c>
      <c r="L211">
        <f>IF(K211="","",CHOOSE(MATCH(K211,{"明星","金牛","问号","瘦狗"},0),"加仓备货、保持价格","加流量：补关键词、开推广","优化：改主图、改标题、调价格","尽早下架，把资源让出来"))</f>
      </c>
      <c r="M211">
        <f>IF(A211="","",IF(AND(I211&gt;1,E211=0),"高曝光零销量",IF(AND(D211&gt;=30,E211=0),"有点击无转化","")))</f>
      </c>
    </row>
    <row r="212" spans="1:13" x14ac:dyDescent="0.25">
      <c r="A212" s="8"/>
      <c r="B212" s="8"/>
      <c r="C212" s="9"/>
      <c r="D212" s="8"/>
      <c r="E212" s="8"/>
      <c r="F212" s="10">
        <f>IF(OR(A212="",C212=0),"",D212/C212)</f>
      </c>
      <c r="G212" s="10">
        <f>IF(OR(A212="",D212=0),"",E212/D212)</f>
      </c>
      <c r="H212" s="10">
        <f>IF(OR(A212="",D212=0),"",(G212+1.96^2/(2*D212)-1.96*SQRT(G212*(1-G212)/D212+1.96^2/(4*D212^2)))/(1+1.96^2/D212))</f>
      </c>
      <c r="I212" s="11">
        <f>IF(A212="","",IFERROR((C212-AVERAGE($C$2:$C$501))/STDEV($C$2:$C$501),0))</f>
      </c>
      <c r="J212" s="11">
        <f>IF(OR(A212="",H212=""),"",IFERROR((H212-AVERAGE($H$2:$H$501))/STDEV($H$2:$H$501),0))</f>
      </c>
      <c r="K212">
        <f>IF(OR(A212="",H212=""),"",IF(I212&gt;=0,IF(J212&gt;=0,"明星","问号"),IF(J212&gt;=0,"金牛","瘦狗")))</f>
      </c>
      <c r="L212">
        <f>IF(K212="","",CHOOSE(MATCH(K212,{"明星","金牛","问号","瘦狗"},0),"加仓备货、保持价格","加流量：补关键词、开推广","优化：改主图、改标题、调价格","尽早下架，把资源让出来"))</f>
      </c>
      <c r="M212">
        <f>IF(A212="","",IF(AND(I212&gt;1,E212=0),"高曝光零销量",IF(AND(D212&gt;=30,E212=0),"有点击无转化","")))</f>
      </c>
    </row>
    <row r="213" spans="1:13" x14ac:dyDescent="0.25">
      <c r="A213" s="8"/>
      <c r="B213" s="8"/>
      <c r="C213" s="9"/>
      <c r="D213" s="8"/>
      <c r="E213" s="8"/>
      <c r="F213" s="10">
        <f>IF(OR(A213="",C213=0),"",D213/C213)</f>
      </c>
      <c r="G213" s="10">
        <f>IF(OR(A213="",D213=0),"",E213/D213)</f>
      </c>
      <c r="H213" s="10">
        <f>IF(OR(A213="",D213=0),"",(G213+1.96^2/(2*D213)-1.96*SQRT(G213*(1-G213)/D213+1.96^2/(4*D213^2)))/(1+1.96^2/D213))</f>
      </c>
      <c r="I213" s="11">
        <f>IF(A213="","",IFERROR((C213-AVERAGE($C$2:$C$501))/STDEV($C$2:$C$501),0))</f>
      </c>
      <c r="J213" s="11">
        <f>IF(OR(A213="",H213=""),"",IFERROR((H213-AVERAGE($H$2:$H$501))/STDEV($H$2:$H$501),0))</f>
      </c>
      <c r="K213">
        <f>IF(OR(A213="",H213=""),"",IF(I213&gt;=0,IF(J213&gt;=0,"明星","问号"),IF(J213&gt;=0,"金牛","瘦狗")))</f>
      </c>
      <c r="L213">
        <f>IF(K213="","",CHOOSE(MATCH(K213,{"明星","金牛","问号","瘦狗"},0),"加仓备货、保持价格","加流量：补关键词、开推广","优化：改主图、改标题、调价格","尽早下架，把资源让出来"))</f>
      </c>
      <c r="M213">
        <f>IF(A213="","",IF(AND(I213&gt;1,E213=0),"高曝光零销量",IF(AND(D213&gt;=30,E213=0),"有点击无转化","")))</f>
      </c>
    </row>
    <row r="214" spans="1:13" x14ac:dyDescent="0.25">
      <c r="A214" s="8"/>
      <c r="B214" s="8"/>
      <c r="C214" s="9"/>
      <c r="D214" s="8"/>
      <c r="E214" s="8"/>
      <c r="F214" s="10">
        <f>IF(OR(A214="",C214=0),"",D214/C214)</f>
      </c>
      <c r="G214" s="10">
        <f>IF(OR(A214="",D214=0),"",E214/D214)</f>
      </c>
      <c r="H214" s="10">
        <f>IF(OR(A214="",D214=0),"",(G214+1.96^2/(2*D214)-1.96*SQRT(G214*(1-G214)/D214+1.96^2/(4*D214^2)))/(1+1.96^2/D214))</f>
      </c>
      <c r="I214" s="11">
        <f>IF(A214="","",IFERROR((C214-AVERAGE($C$2:$C$501))/STDEV($C$2:$C$501),0))</f>
      </c>
      <c r="J214" s="11">
        <f>IF(OR(A214="",H214=""),"",IFERROR((H214-AVERAGE($H$2:$H$501))/STDEV($H$2:$H$501),0))</f>
      </c>
      <c r="K214">
        <f>IF(OR(A214="",H214=""),"",IF(I214&gt;=0,IF(J214&gt;=0,"明星","问号"),IF(J214&gt;=0,"金牛","瘦狗")))</f>
      </c>
      <c r="L214">
        <f>IF(K214="","",CHOOSE(MATCH(K214,{"明星","金牛","问号","瘦狗"},0),"加仓备货、保持价格","加流量：补关键词、开推广","优化：改主图、改标题、调价格","尽早下架，把资源让出来"))</f>
      </c>
      <c r="M214">
        <f>IF(A214="","",IF(AND(I214&gt;1,E214=0),"高曝光零销量",IF(AND(D214&gt;=30,E214=0),"有点击无转化","")))</f>
      </c>
    </row>
    <row r="215" spans="1:13" x14ac:dyDescent="0.25">
      <c r="A215" s="8"/>
      <c r="B215" s="8"/>
      <c r="C215" s="9"/>
      <c r="D215" s="8"/>
      <c r="E215" s="8"/>
      <c r="F215" s="10">
        <f>IF(OR(A215="",C215=0),"",D215/C215)</f>
      </c>
      <c r="G215" s="10">
        <f>IF(OR(A215="",D215=0),"",E215/D215)</f>
      </c>
      <c r="H215" s="10">
        <f>IF(OR(A215="",D215=0),"",(G215+1.96^2/(2*D215)-1.96*SQRT(G215*(1-G215)/D215+1.96^2/(4*D215^2)))/(1+1.96^2/D215))</f>
      </c>
      <c r="I215" s="11">
        <f>IF(A215="","",IFERROR((C215-AVERAGE($C$2:$C$501))/STDEV($C$2:$C$501),0))</f>
      </c>
      <c r="J215" s="11">
        <f>IF(OR(A215="",H215=""),"",IFERROR((H215-AVERAGE($H$2:$H$501))/STDEV($H$2:$H$501),0))</f>
      </c>
      <c r="K215">
        <f>IF(OR(A215="",H215=""),"",IF(I215&gt;=0,IF(J215&gt;=0,"明星","问号"),IF(J215&gt;=0,"金牛","瘦狗")))</f>
      </c>
      <c r="L215">
        <f>IF(K215="","",CHOOSE(MATCH(K215,{"明星","金牛","问号","瘦狗"},0),"加仓备货、保持价格","加流量：补关键词、开推广","优化：改主图、改标题、调价格","尽早下架，把资源让出来"))</f>
      </c>
      <c r="M215">
        <f>IF(A215="","",IF(AND(I215&gt;1,E215=0),"高曝光零销量",IF(AND(D215&gt;=30,E215=0),"有点击无转化","")))</f>
      </c>
    </row>
    <row r="216" spans="1:13" x14ac:dyDescent="0.25">
      <c r="A216" s="8"/>
      <c r="B216" s="8"/>
      <c r="C216" s="9"/>
      <c r="D216" s="8"/>
      <c r="E216" s="8"/>
      <c r="F216" s="10">
        <f>IF(OR(A216="",C216=0),"",D216/C216)</f>
      </c>
      <c r="G216" s="10">
        <f>IF(OR(A216="",D216=0),"",E216/D216)</f>
      </c>
      <c r="H216" s="10">
        <f>IF(OR(A216="",D216=0),"",(G216+1.96^2/(2*D216)-1.96*SQRT(G216*(1-G216)/D216+1.96^2/(4*D216^2)))/(1+1.96^2/D216))</f>
      </c>
      <c r="I216" s="11">
        <f>IF(A216="","",IFERROR((C216-AVERAGE($C$2:$C$501))/STDEV($C$2:$C$501),0))</f>
      </c>
      <c r="J216" s="11">
        <f>IF(OR(A216="",H216=""),"",IFERROR((H216-AVERAGE($H$2:$H$501))/STDEV($H$2:$H$501),0))</f>
      </c>
      <c r="K216">
        <f>IF(OR(A216="",H216=""),"",IF(I216&gt;=0,IF(J216&gt;=0,"明星","问号"),IF(J216&gt;=0,"金牛","瘦狗")))</f>
      </c>
      <c r="L216">
        <f>IF(K216="","",CHOOSE(MATCH(K216,{"明星","金牛","问号","瘦狗"},0),"加仓备货、保持价格","加流量：补关键词、开推广","优化：改主图、改标题、调价格","尽早下架，把资源让出来"))</f>
      </c>
      <c r="M216">
        <f>IF(A216="","",IF(AND(I216&gt;1,E216=0),"高曝光零销量",IF(AND(D216&gt;=30,E216=0),"有点击无转化","")))</f>
      </c>
    </row>
    <row r="217" spans="1:13" x14ac:dyDescent="0.25">
      <c r="A217" s="8"/>
      <c r="B217" s="8"/>
      <c r="C217" s="9"/>
      <c r="D217" s="8"/>
      <c r="E217" s="8"/>
      <c r="F217" s="10">
        <f>IF(OR(A217="",C217=0),"",D217/C217)</f>
      </c>
      <c r="G217" s="10">
        <f>IF(OR(A217="",D217=0),"",E217/D217)</f>
      </c>
      <c r="H217" s="10">
        <f>IF(OR(A217="",D217=0),"",(G217+1.96^2/(2*D217)-1.96*SQRT(G217*(1-G217)/D217+1.96^2/(4*D217^2)))/(1+1.96^2/D217))</f>
      </c>
      <c r="I217" s="11">
        <f>IF(A217="","",IFERROR((C217-AVERAGE($C$2:$C$501))/STDEV($C$2:$C$501),0))</f>
      </c>
      <c r="J217" s="11">
        <f>IF(OR(A217="",H217=""),"",IFERROR((H217-AVERAGE($H$2:$H$501))/STDEV($H$2:$H$501),0))</f>
      </c>
      <c r="K217">
        <f>IF(OR(A217="",H217=""),"",IF(I217&gt;=0,IF(J217&gt;=0,"明星","问号"),IF(J217&gt;=0,"金牛","瘦狗")))</f>
      </c>
      <c r="L217">
        <f>IF(K217="","",CHOOSE(MATCH(K217,{"明星","金牛","问号","瘦狗"},0),"加仓备货、保持价格","加流量：补关键词、开推广","优化：改主图、改标题、调价格","尽早下架，把资源让出来"))</f>
      </c>
      <c r="M217">
        <f>IF(A217="","",IF(AND(I217&gt;1,E217=0),"高曝光零销量",IF(AND(D217&gt;=30,E217=0),"有点击无转化","")))</f>
      </c>
    </row>
    <row r="218" spans="1:13" x14ac:dyDescent="0.25">
      <c r="A218" s="8"/>
      <c r="B218" s="8"/>
      <c r="C218" s="9"/>
      <c r="D218" s="8"/>
      <c r="E218" s="8"/>
      <c r="F218" s="10">
        <f>IF(OR(A218="",C218=0),"",D218/C218)</f>
      </c>
      <c r="G218" s="10">
        <f>IF(OR(A218="",D218=0),"",E218/D218)</f>
      </c>
      <c r="H218" s="10">
        <f>IF(OR(A218="",D218=0),"",(G218+1.96^2/(2*D218)-1.96*SQRT(G218*(1-G218)/D218+1.96^2/(4*D218^2)))/(1+1.96^2/D218))</f>
      </c>
      <c r="I218" s="11">
        <f>IF(A218="","",IFERROR((C218-AVERAGE($C$2:$C$501))/STDEV($C$2:$C$501),0))</f>
      </c>
      <c r="J218" s="11">
        <f>IF(OR(A218="",H218=""),"",IFERROR((H218-AVERAGE($H$2:$H$501))/STDEV($H$2:$H$501),0))</f>
      </c>
      <c r="K218">
        <f>IF(OR(A218="",H218=""),"",IF(I218&gt;=0,IF(J218&gt;=0,"明星","问号"),IF(J218&gt;=0,"金牛","瘦狗")))</f>
      </c>
      <c r="L218">
        <f>IF(K218="","",CHOOSE(MATCH(K218,{"明星","金牛","问号","瘦狗"},0),"加仓备货、保持价格","加流量：补关键词、开推广","优化：改主图、改标题、调价格","尽早下架，把资源让出来"))</f>
      </c>
      <c r="M218">
        <f>IF(A218="","",IF(AND(I218&gt;1,E218=0),"高曝光零销量",IF(AND(D218&gt;=30,E218=0),"有点击无转化","")))</f>
      </c>
    </row>
    <row r="219" spans="1:13" x14ac:dyDescent="0.25">
      <c r="A219" s="8"/>
      <c r="B219" s="8"/>
      <c r="C219" s="9"/>
      <c r="D219" s="8"/>
      <c r="E219" s="8"/>
      <c r="F219" s="10">
        <f>IF(OR(A219="",C219=0),"",D219/C219)</f>
      </c>
      <c r="G219" s="10">
        <f>IF(OR(A219="",D219=0),"",E219/D219)</f>
      </c>
      <c r="H219" s="10">
        <f>IF(OR(A219="",D219=0),"",(G219+1.96^2/(2*D219)-1.96*SQRT(G219*(1-G219)/D219+1.96^2/(4*D219^2)))/(1+1.96^2/D219))</f>
      </c>
      <c r="I219" s="11">
        <f>IF(A219="","",IFERROR((C219-AVERAGE($C$2:$C$501))/STDEV($C$2:$C$501),0))</f>
      </c>
      <c r="J219" s="11">
        <f>IF(OR(A219="",H219=""),"",IFERROR((H219-AVERAGE($H$2:$H$501))/STDEV($H$2:$H$501),0))</f>
      </c>
      <c r="K219">
        <f>IF(OR(A219="",H219=""),"",IF(I219&gt;=0,IF(J219&gt;=0,"明星","问号"),IF(J219&gt;=0,"金牛","瘦狗")))</f>
      </c>
      <c r="L219">
        <f>IF(K219="","",CHOOSE(MATCH(K219,{"明星","金牛","问号","瘦狗"},0),"加仓备货、保持价格","加流量：补关键词、开推广","优化：改主图、改标题、调价格","尽早下架，把资源让出来"))</f>
      </c>
      <c r="M219">
        <f>IF(A219="","",IF(AND(I219&gt;1,E219=0),"高曝光零销量",IF(AND(D219&gt;=30,E219=0),"有点击无转化","")))</f>
      </c>
    </row>
    <row r="220" spans="1:13" x14ac:dyDescent="0.25">
      <c r="A220" s="8"/>
      <c r="B220" s="8"/>
      <c r="C220" s="9"/>
      <c r="D220" s="8"/>
      <c r="E220" s="8"/>
      <c r="F220" s="10">
        <f>IF(OR(A220="",C220=0),"",D220/C220)</f>
      </c>
      <c r="G220" s="10">
        <f>IF(OR(A220="",D220=0),"",E220/D220)</f>
      </c>
      <c r="H220" s="10">
        <f>IF(OR(A220="",D220=0),"",(G220+1.96^2/(2*D220)-1.96*SQRT(G220*(1-G220)/D220+1.96^2/(4*D220^2)))/(1+1.96^2/D220))</f>
      </c>
      <c r="I220" s="11">
        <f>IF(A220="","",IFERROR((C220-AVERAGE($C$2:$C$501))/STDEV($C$2:$C$501),0))</f>
      </c>
      <c r="J220" s="11">
        <f>IF(OR(A220="",H220=""),"",IFERROR((H220-AVERAGE($H$2:$H$501))/STDEV($H$2:$H$501),0))</f>
      </c>
      <c r="K220">
        <f>IF(OR(A220="",H220=""),"",IF(I220&gt;=0,IF(J220&gt;=0,"明星","问号"),IF(J220&gt;=0,"金牛","瘦狗")))</f>
      </c>
      <c r="L220">
        <f>IF(K220="","",CHOOSE(MATCH(K220,{"明星","金牛","问号","瘦狗"},0),"加仓备货、保持价格","加流量：补关键词、开推广","优化：改主图、改标题、调价格","尽早下架，把资源让出来"))</f>
      </c>
      <c r="M220">
        <f>IF(A220="","",IF(AND(I220&gt;1,E220=0),"高曝光零销量",IF(AND(D220&gt;=30,E220=0),"有点击无转化","")))</f>
      </c>
    </row>
    <row r="221" spans="1:13" x14ac:dyDescent="0.25">
      <c r="A221" s="8"/>
      <c r="B221" s="8"/>
      <c r="C221" s="9"/>
      <c r="D221" s="8"/>
      <c r="E221" s="8"/>
      <c r="F221" s="10">
        <f>IF(OR(A221="",C221=0),"",D221/C221)</f>
      </c>
      <c r="G221" s="10">
        <f>IF(OR(A221="",D221=0),"",E221/D221)</f>
      </c>
      <c r="H221" s="10">
        <f>IF(OR(A221="",D221=0),"",(G221+1.96^2/(2*D221)-1.96*SQRT(G221*(1-G221)/D221+1.96^2/(4*D221^2)))/(1+1.96^2/D221))</f>
      </c>
      <c r="I221" s="11">
        <f>IF(A221="","",IFERROR((C221-AVERAGE($C$2:$C$501))/STDEV($C$2:$C$501),0))</f>
      </c>
      <c r="J221" s="11">
        <f>IF(OR(A221="",H221=""),"",IFERROR((H221-AVERAGE($H$2:$H$501))/STDEV($H$2:$H$501),0))</f>
      </c>
      <c r="K221">
        <f>IF(OR(A221="",H221=""),"",IF(I221&gt;=0,IF(J221&gt;=0,"明星","问号"),IF(J221&gt;=0,"金牛","瘦狗")))</f>
      </c>
      <c r="L221">
        <f>IF(K221="","",CHOOSE(MATCH(K221,{"明星","金牛","问号","瘦狗"},0),"加仓备货、保持价格","加流量：补关键词、开推广","优化：改主图、改标题、调价格","尽早下架，把资源让出来"))</f>
      </c>
      <c r="M221">
        <f>IF(A221="","",IF(AND(I221&gt;1,E221=0),"高曝光零销量",IF(AND(D221&gt;=30,E221=0),"有点击无转化","")))</f>
      </c>
    </row>
    <row r="222" spans="1:13" x14ac:dyDescent="0.25">
      <c r="A222" s="8"/>
      <c r="B222" s="8"/>
      <c r="C222" s="9"/>
      <c r="D222" s="8"/>
      <c r="E222" s="8"/>
      <c r="F222" s="10">
        <f>IF(OR(A222="",C222=0),"",D222/C222)</f>
      </c>
      <c r="G222" s="10">
        <f>IF(OR(A222="",D222=0),"",E222/D222)</f>
      </c>
      <c r="H222" s="10">
        <f>IF(OR(A222="",D222=0),"",(G222+1.96^2/(2*D222)-1.96*SQRT(G222*(1-G222)/D222+1.96^2/(4*D222^2)))/(1+1.96^2/D222))</f>
      </c>
      <c r="I222" s="11">
        <f>IF(A222="","",IFERROR((C222-AVERAGE($C$2:$C$501))/STDEV($C$2:$C$501),0))</f>
      </c>
      <c r="J222" s="11">
        <f>IF(OR(A222="",H222=""),"",IFERROR((H222-AVERAGE($H$2:$H$501))/STDEV($H$2:$H$501),0))</f>
      </c>
      <c r="K222">
        <f>IF(OR(A222="",H222=""),"",IF(I222&gt;=0,IF(J222&gt;=0,"明星","问号"),IF(J222&gt;=0,"金牛","瘦狗")))</f>
      </c>
      <c r="L222">
        <f>IF(K222="","",CHOOSE(MATCH(K222,{"明星","金牛","问号","瘦狗"},0),"加仓备货、保持价格","加流量：补关键词、开推广","优化：改主图、改标题、调价格","尽早下架，把资源让出来"))</f>
      </c>
      <c r="M222">
        <f>IF(A222="","",IF(AND(I222&gt;1,E222=0),"高曝光零销量",IF(AND(D222&gt;=30,E222=0),"有点击无转化","")))</f>
      </c>
    </row>
    <row r="223" spans="1:13" x14ac:dyDescent="0.25">
      <c r="A223" s="8"/>
      <c r="B223" s="8"/>
      <c r="C223" s="9"/>
      <c r="D223" s="8"/>
      <c r="E223" s="8"/>
      <c r="F223" s="10">
        <f>IF(OR(A223="",C223=0),"",D223/C223)</f>
      </c>
      <c r="G223" s="10">
        <f>IF(OR(A223="",D223=0),"",E223/D223)</f>
      </c>
      <c r="H223" s="10">
        <f>IF(OR(A223="",D223=0),"",(G223+1.96^2/(2*D223)-1.96*SQRT(G223*(1-G223)/D223+1.96^2/(4*D223^2)))/(1+1.96^2/D223))</f>
      </c>
      <c r="I223" s="11">
        <f>IF(A223="","",IFERROR((C223-AVERAGE($C$2:$C$501))/STDEV($C$2:$C$501),0))</f>
      </c>
      <c r="J223" s="11">
        <f>IF(OR(A223="",H223=""),"",IFERROR((H223-AVERAGE($H$2:$H$501))/STDEV($H$2:$H$501),0))</f>
      </c>
      <c r="K223">
        <f>IF(OR(A223="",H223=""),"",IF(I223&gt;=0,IF(J223&gt;=0,"明星","问号"),IF(J223&gt;=0,"金牛","瘦狗")))</f>
      </c>
      <c r="L223">
        <f>IF(K223="","",CHOOSE(MATCH(K223,{"明星","金牛","问号","瘦狗"},0),"加仓备货、保持价格","加流量：补关键词、开推广","优化：改主图、改标题、调价格","尽早下架，把资源让出来"))</f>
      </c>
      <c r="M223">
        <f>IF(A223="","",IF(AND(I223&gt;1,E223=0),"高曝光零销量",IF(AND(D223&gt;=30,E223=0),"有点击无转化","")))</f>
      </c>
    </row>
    <row r="224" spans="1:13" x14ac:dyDescent="0.25">
      <c r="A224" s="8"/>
      <c r="B224" s="8"/>
      <c r="C224" s="9"/>
      <c r="D224" s="8"/>
      <c r="E224" s="8"/>
      <c r="F224" s="10">
        <f>IF(OR(A224="",C224=0),"",D224/C224)</f>
      </c>
      <c r="G224" s="10">
        <f>IF(OR(A224="",D224=0),"",E224/D224)</f>
      </c>
      <c r="H224" s="10">
        <f>IF(OR(A224="",D224=0),"",(G224+1.96^2/(2*D224)-1.96*SQRT(G224*(1-G224)/D224+1.96^2/(4*D224^2)))/(1+1.96^2/D224))</f>
      </c>
      <c r="I224" s="11">
        <f>IF(A224="","",IFERROR((C224-AVERAGE($C$2:$C$501))/STDEV($C$2:$C$501),0))</f>
      </c>
      <c r="J224" s="11">
        <f>IF(OR(A224="",H224=""),"",IFERROR((H224-AVERAGE($H$2:$H$501))/STDEV($H$2:$H$501),0))</f>
      </c>
      <c r="K224">
        <f>IF(OR(A224="",H224=""),"",IF(I224&gt;=0,IF(J224&gt;=0,"明星","问号"),IF(J224&gt;=0,"金牛","瘦狗")))</f>
      </c>
      <c r="L224">
        <f>IF(K224="","",CHOOSE(MATCH(K224,{"明星","金牛","问号","瘦狗"},0),"加仓备货、保持价格","加流量：补关键词、开推广","优化：改主图、改标题、调价格","尽早下架，把资源让出来"))</f>
      </c>
      <c r="M224">
        <f>IF(A224="","",IF(AND(I224&gt;1,E224=0),"高曝光零销量",IF(AND(D224&gt;=30,E224=0),"有点击无转化","")))</f>
      </c>
    </row>
    <row r="225" spans="1:13" x14ac:dyDescent="0.25">
      <c r="A225" s="8"/>
      <c r="B225" s="8"/>
      <c r="C225" s="9"/>
      <c r="D225" s="8"/>
      <c r="E225" s="8"/>
      <c r="F225" s="10">
        <f>IF(OR(A225="",C225=0),"",D225/C225)</f>
      </c>
      <c r="G225" s="10">
        <f>IF(OR(A225="",D225=0),"",E225/D225)</f>
      </c>
      <c r="H225" s="10">
        <f>IF(OR(A225="",D225=0),"",(G225+1.96^2/(2*D225)-1.96*SQRT(G225*(1-G225)/D225+1.96^2/(4*D225^2)))/(1+1.96^2/D225))</f>
      </c>
      <c r="I225" s="11">
        <f>IF(A225="","",IFERROR((C225-AVERAGE($C$2:$C$501))/STDEV($C$2:$C$501),0))</f>
      </c>
      <c r="J225" s="11">
        <f>IF(OR(A225="",H225=""),"",IFERROR((H225-AVERAGE($H$2:$H$501))/STDEV($H$2:$H$501),0))</f>
      </c>
      <c r="K225">
        <f>IF(OR(A225="",H225=""),"",IF(I225&gt;=0,IF(J225&gt;=0,"明星","问号"),IF(J225&gt;=0,"金牛","瘦狗")))</f>
      </c>
      <c r="L225">
        <f>IF(K225="","",CHOOSE(MATCH(K225,{"明星","金牛","问号","瘦狗"},0),"加仓备货、保持价格","加流量：补关键词、开推广","优化：改主图、改标题、调价格","尽早下架，把资源让出来"))</f>
      </c>
      <c r="M225">
        <f>IF(A225="","",IF(AND(I225&gt;1,E225=0),"高曝光零销量",IF(AND(D225&gt;=30,E225=0),"有点击无转化","")))</f>
      </c>
    </row>
    <row r="226" spans="1:13" x14ac:dyDescent="0.25">
      <c r="A226" s="8"/>
      <c r="B226" s="8"/>
      <c r="C226" s="9"/>
      <c r="D226" s="8"/>
      <c r="E226" s="8"/>
      <c r="F226" s="10">
        <f>IF(OR(A226="",C226=0),"",D226/C226)</f>
      </c>
      <c r="G226" s="10">
        <f>IF(OR(A226="",D226=0),"",E226/D226)</f>
      </c>
      <c r="H226" s="10">
        <f>IF(OR(A226="",D226=0),"",(G226+1.96^2/(2*D226)-1.96*SQRT(G226*(1-G226)/D226+1.96^2/(4*D226^2)))/(1+1.96^2/D226))</f>
      </c>
      <c r="I226" s="11">
        <f>IF(A226="","",IFERROR((C226-AVERAGE($C$2:$C$501))/STDEV($C$2:$C$501),0))</f>
      </c>
      <c r="J226" s="11">
        <f>IF(OR(A226="",H226=""),"",IFERROR((H226-AVERAGE($H$2:$H$501))/STDEV($H$2:$H$501),0))</f>
      </c>
      <c r="K226">
        <f>IF(OR(A226="",H226=""),"",IF(I226&gt;=0,IF(J226&gt;=0,"明星","问号"),IF(J226&gt;=0,"金牛","瘦狗")))</f>
      </c>
      <c r="L226">
        <f>IF(K226="","",CHOOSE(MATCH(K226,{"明星","金牛","问号","瘦狗"},0),"加仓备货、保持价格","加流量：补关键词、开推广","优化：改主图、改标题、调价格","尽早下架，把资源让出来"))</f>
      </c>
      <c r="M226">
        <f>IF(A226="","",IF(AND(I226&gt;1,E226=0),"高曝光零销量",IF(AND(D226&gt;=30,E226=0),"有点击无转化","")))</f>
      </c>
    </row>
    <row r="227" spans="1:13" x14ac:dyDescent="0.25">
      <c r="A227" s="8"/>
      <c r="B227" s="8"/>
      <c r="C227" s="9"/>
      <c r="D227" s="8"/>
      <c r="E227" s="8"/>
      <c r="F227" s="10">
        <f>IF(OR(A227="",C227=0),"",D227/C227)</f>
      </c>
      <c r="G227" s="10">
        <f>IF(OR(A227="",D227=0),"",E227/D227)</f>
      </c>
      <c r="H227" s="10">
        <f>IF(OR(A227="",D227=0),"",(G227+1.96^2/(2*D227)-1.96*SQRT(G227*(1-G227)/D227+1.96^2/(4*D227^2)))/(1+1.96^2/D227))</f>
      </c>
      <c r="I227" s="11">
        <f>IF(A227="","",IFERROR((C227-AVERAGE($C$2:$C$501))/STDEV($C$2:$C$501),0))</f>
      </c>
      <c r="J227" s="11">
        <f>IF(OR(A227="",H227=""),"",IFERROR((H227-AVERAGE($H$2:$H$501))/STDEV($H$2:$H$501),0))</f>
      </c>
      <c r="K227">
        <f>IF(OR(A227="",H227=""),"",IF(I227&gt;=0,IF(J227&gt;=0,"明星","问号"),IF(J227&gt;=0,"金牛","瘦狗")))</f>
      </c>
      <c r="L227">
        <f>IF(K227="","",CHOOSE(MATCH(K227,{"明星","金牛","问号","瘦狗"},0),"加仓备货、保持价格","加流量：补关键词、开推广","优化：改主图、改标题、调价格","尽早下架，把资源让出来"))</f>
      </c>
      <c r="M227">
        <f>IF(A227="","",IF(AND(I227&gt;1,E227=0),"高曝光零销量",IF(AND(D227&gt;=30,E227=0),"有点击无转化","")))</f>
      </c>
    </row>
    <row r="228" spans="1:13" x14ac:dyDescent="0.25">
      <c r="A228" s="8"/>
      <c r="B228" s="8"/>
      <c r="C228" s="9"/>
      <c r="D228" s="8"/>
      <c r="E228" s="8"/>
      <c r="F228" s="10">
        <f>IF(OR(A228="",C228=0),"",D228/C228)</f>
      </c>
      <c r="G228" s="10">
        <f>IF(OR(A228="",D228=0),"",E228/D228)</f>
      </c>
      <c r="H228" s="10">
        <f>IF(OR(A228="",D228=0),"",(G228+1.96^2/(2*D228)-1.96*SQRT(G228*(1-G228)/D228+1.96^2/(4*D228^2)))/(1+1.96^2/D228))</f>
      </c>
      <c r="I228" s="11">
        <f>IF(A228="","",IFERROR((C228-AVERAGE($C$2:$C$501))/STDEV($C$2:$C$501),0))</f>
      </c>
      <c r="J228" s="11">
        <f>IF(OR(A228="",H228=""),"",IFERROR((H228-AVERAGE($H$2:$H$501))/STDEV($H$2:$H$501),0))</f>
      </c>
      <c r="K228">
        <f>IF(OR(A228="",H228=""),"",IF(I228&gt;=0,IF(J228&gt;=0,"明星","问号"),IF(J228&gt;=0,"金牛","瘦狗")))</f>
      </c>
      <c r="L228">
        <f>IF(K228="","",CHOOSE(MATCH(K228,{"明星","金牛","问号","瘦狗"},0),"加仓备货、保持价格","加流量：补关键词、开推广","优化：改主图、改标题、调价格","尽早下架，把资源让出来"))</f>
      </c>
      <c r="M228">
        <f>IF(A228="","",IF(AND(I228&gt;1,E228=0),"高曝光零销量",IF(AND(D228&gt;=30,E228=0),"有点击无转化","")))</f>
      </c>
    </row>
    <row r="229" spans="1:13" x14ac:dyDescent="0.25">
      <c r="A229" s="8"/>
      <c r="B229" s="8"/>
      <c r="C229" s="9"/>
      <c r="D229" s="8"/>
      <c r="E229" s="8"/>
      <c r="F229" s="10">
        <f>IF(OR(A229="",C229=0),"",D229/C229)</f>
      </c>
      <c r="G229" s="10">
        <f>IF(OR(A229="",D229=0),"",E229/D229)</f>
      </c>
      <c r="H229" s="10">
        <f>IF(OR(A229="",D229=0),"",(G229+1.96^2/(2*D229)-1.96*SQRT(G229*(1-G229)/D229+1.96^2/(4*D229^2)))/(1+1.96^2/D229))</f>
      </c>
      <c r="I229" s="11">
        <f>IF(A229="","",IFERROR((C229-AVERAGE($C$2:$C$501))/STDEV($C$2:$C$501),0))</f>
      </c>
      <c r="J229" s="11">
        <f>IF(OR(A229="",H229=""),"",IFERROR((H229-AVERAGE($H$2:$H$501))/STDEV($H$2:$H$501),0))</f>
      </c>
      <c r="K229">
        <f>IF(OR(A229="",H229=""),"",IF(I229&gt;=0,IF(J229&gt;=0,"明星","问号"),IF(J229&gt;=0,"金牛","瘦狗")))</f>
      </c>
      <c r="L229">
        <f>IF(K229="","",CHOOSE(MATCH(K229,{"明星","金牛","问号","瘦狗"},0),"加仓备货、保持价格","加流量：补关键词、开推广","优化：改主图、改标题、调价格","尽早下架，把资源让出来"))</f>
      </c>
      <c r="M229">
        <f>IF(A229="","",IF(AND(I229&gt;1,E229=0),"高曝光零销量",IF(AND(D229&gt;=30,E229=0),"有点击无转化","")))</f>
      </c>
    </row>
    <row r="230" spans="1:13" x14ac:dyDescent="0.25">
      <c r="A230" s="8"/>
      <c r="B230" s="8"/>
      <c r="C230" s="9"/>
      <c r="D230" s="8"/>
      <c r="E230" s="8"/>
      <c r="F230" s="10">
        <f>IF(OR(A230="",C230=0),"",D230/C230)</f>
      </c>
      <c r="G230" s="10">
        <f>IF(OR(A230="",D230=0),"",E230/D230)</f>
      </c>
      <c r="H230" s="10">
        <f>IF(OR(A230="",D230=0),"",(G230+1.96^2/(2*D230)-1.96*SQRT(G230*(1-G230)/D230+1.96^2/(4*D230^2)))/(1+1.96^2/D230))</f>
      </c>
      <c r="I230" s="11">
        <f>IF(A230="","",IFERROR((C230-AVERAGE($C$2:$C$501))/STDEV($C$2:$C$501),0))</f>
      </c>
      <c r="J230" s="11">
        <f>IF(OR(A230="",H230=""),"",IFERROR((H230-AVERAGE($H$2:$H$501))/STDEV($H$2:$H$501),0))</f>
      </c>
      <c r="K230">
        <f>IF(OR(A230="",H230=""),"",IF(I230&gt;=0,IF(J230&gt;=0,"明星","问号"),IF(J230&gt;=0,"金牛","瘦狗")))</f>
      </c>
      <c r="L230">
        <f>IF(K230="","",CHOOSE(MATCH(K230,{"明星","金牛","问号","瘦狗"},0),"加仓备货、保持价格","加流量：补关键词、开推广","优化：改主图、改标题、调价格","尽早下架，把资源让出来"))</f>
      </c>
      <c r="M230">
        <f>IF(A230="","",IF(AND(I230&gt;1,E230=0),"高曝光零销量",IF(AND(D230&gt;=30,E230=0),"有点击无转化","")))</f>
      </c>
    </row>
    <row r="231" spans="1:13" x14ac:dyDescent="0.25">
      <c r="A231" s="8"/>
      <c r="B231" s="8"/>
      <c r="C231" s="9"/>
      <c r="D231" s="8"/>
      <c r="E231" s="8"/>
      <c r="F231" s="10">
        <f>IF(OR(A231="",C231=0),"",D231/C231)</f>
      </c>
      <c r="G231" s="10">
        <f>IF(OR(A231="",D231=0),"",E231/D231)</f>
      </c>
      <c r="H231" s="10">
        <f>IF(OR(A231="",D231=0),"",(G231+1.96^2/(2*D231)-1.96*SQRT(G231*(1-G231)/D231+1.96^2/(4*D231^2)))/(1+1.96^2/D231))</f>
      </c>
      <c r="I231" s="11">
        <f>IF(A231="","",IFERROR((C231-AVERAGE($C$2:$C$501))/STDEV($C$2:$C$501),0))</f>
      </c>
      <c r="J231" s="11">
        <f>IF(OR(A231="",H231=""),"",IFERROR((H231-AVERAGE($H$2:$H$501))/STDEV($H$2:$H$501),0))</f>
      </c>
      <c r="K231">
        <f>IF(OR(A231="",H231=""),"",IF(I231&gt;=0,IF(J231&gt;=0,"明星","问号"),IF(J231&gt;=0,"金牛","瘦狗")))</f>
      </c>
      <c r="L231">
        <f>IF(K231="","",CHOOSE(MATCH(K231,{"明星","金牛","问号","瘦狗"},0),"加仓备货、保持价格","加流量：补关键词、开推广","优化：改主图、改标题、调价格","尽早下架，把资源让出来"))</f>
      </c>
      <c r="M231">
        <f>IF(A231="","",IF(AND(I231&gt;1,E231=0),"高曝光零销量",IF(AND(D231&gt;=30,E231=0),"有点击无转化","")))</f>
      </c>
    </row>
    <row r="232" spans="1:13" x14ac:dyDescent="0.25">
      <c r="A232" s="8"/>
      <c r="B232" s="8"/>
      <c r="C232" s="9"/>
      <c r="D232" s="8"/>
      <c r="E232" s="8"/>
      <c r="F232" s="10">
        <f>IF(OR(A232="",C232=0),"",D232/C232)</f>
      </c>
      <c r="G232" s="10">
        <f>IF(OR(A232="",D232=0),"",E232/D232)</f>
      </c>
      <c r="H232" s="10">
        <f>IF(OR(A232="",D232=0),"",(G232+1.96^2/(2*D232)-1.96*SQRT(G232*(1-G232)/D232+1.96^2/(4*D232^2)))/(1+1.96^2/D232))</f>
      </c>
      <c r="I232" s="11">
        <f>IF(A232="","",IFERROR((C232-AVERAGE($C$2:$C$501))/STDEV($C$2:$C$501),0))</f>
      </c>
      <c r="J232" s="11">
        <f>IF(OR(A232="",H232=""),"",IFERROR((H232-AVERAGE($H$2:$H$501))/STDEV($H$2:$H$501),0))</f>
      </c>
      <c r="K232">
        <f>IF(OR(A232="",H232=""),"",IF(I232&gt;=0,IF(J232&gt;=0,"明星","问号"),IF(J232&gt;=0,"金牛","瘦狗")))</f>
      </c>
      <c r="L232">
        <f>IF(K232="","",CHOOSE(MATCH(K232,{"明星","金牛","问号","瘦狗"},0),"加仓备货、保持价格","加流量：补关键词、开推广","优化：改主图、改标题、调价格","尽早下架，把资源让出来"))</f>
      </c>
      <c r="M232">
        <f>IF(A232="","",IF(AND(I232&gt;1,E232=0),"高曝光零销量",IF(AND(D232&gt;=30,E232=0),"有点击无转化","")))</f>
      </c>
    </row>
    <row r="233" spans="1:13" x14ac:dyDescent="0.25">
      <c r="A233" s="8"/>
      <c r="B233" s="8"/>
      <c r="C233" s="9"/>
      <c r="D233" s="8"/>
      <c r="E233" s="8"/>
      <c r="F233" s="10">
        <f>IF(OR(A233="",C233=0),"",D233/C233)</f>
      </c>
      <c r="G233" s="10">
        <f>IF(OR(A233="",D233=0),"",E233/D233)</f>
      </c>
      <c r="H233" s="10">
        <f>IF(OR(A233="",D233=0),"",(G233+1.96^2/(2*D233)-1.96*SQRT(G233*(1-G233)/D233+1.96^2/(4*D233^2)))/(1+1.96^2/D233))</f>
      </c>
      <c r="I233" s="11">
        <f>IF(A233="","",IFERROR((C233-AVERAGE($C$2:$C$501))/STDEV($C$2:$C$501),0))</f>
      </c>
      <c r="J233" s="11">
        <f>IF(OR(A233="",H233=""),"",IFERROR((H233-AVERAGE($H$2:$H$501))/STDEV($H$2:$H$501),0))</f>
      </c>
      <c r="K233">
        <f>IF(OR(A233="",H233=""),"",IF(I233&gt;=0,IF(J233&gt;=0,"明星","问号"),IF(J233&gt;=0,"金牛","瘦狗")))</f>
      </c>
      <c r="L233">
        <f>IF(K233="","",CHOOSE(MATCH(K233,{"明星","金牛","问号","瘦狗"},0),"加仓备货、保持价格","加流量：补关键词、开推广","优化：改主图、改标题、调价格","尽早下架，把资源让出来"))</f>
      </c>
      <c r="M233">
        <f>IF(A233="","",IF(AND(I233&gt;1,E233=0),"高曝光零销量",IF(AND(D233&gt;=30,E233=0),"有点击无转化","")))</f>
      </c>
    </row>
    <row r="234" spans="1:13" x14ac:dyDescent="0.25">
      <c r="A234" s="8"/>
      <c r="B234" s="8"/>
      <c r="C234" s="9"/>
      <c r="D234" s="8"/>
      <c r="E234" s="8"/>
      <c r="F234" s="10">
        <f>IF(OR(A234="",C234=0),"",D234/C234)</f>
      </c>
      <c r="G234" s="10">
        <f>IF(OR(A234="",D234=0),"",E234/D234)</f>
      </c>
      <c r="H234" s="10">
        <f>IF(OR(A234="",D234=0),"",(G234+1.96^2/(2*D234)-1.96*SQRT(G234*(1-G234)/D234+1.96^2/(4*D234^2)))/(1+1.96^2/D234))</f>
      </c>
      <c r="I234" s="11">
        <f>IF(A234="","",IFERROR((C234-AVERAGE($C$2:$C$501))/STDEV($C$2:$C$501),0))</f>
      </c>
      <c r="J234" s="11">
        <f>IF(OR(A234="",H234=""),"",IFERROR((H234-AVERAGE($H$2:$H$501))/STDEV($H$2:$H$501),0))</f>
      </c>
      <c r="K234">
        <f>IF(OR(A234="",H234=""),"",IF(I234&gt;=0,IF(J234&gt;=0,"明星","问号"),IF(J234&gt;=0,"金牛","瘦狗")))</f>
      </c>
      <c r="L234">
        <f>IF(K234="","",CHOOSE(MATCH(K234,{"明星","金牛","问号","瘦狗"},0),"加仓备货、保持价格","加流量：补关键词、开推广","优化：改主图、改标题、调价格","尽早下架，把资源让出来"))</f>
      </c>
      <c r="M234">
        <f>IF(A234="","",IF(AND(I234&gt;1,E234=0),"高曝光零销量",IF(AND(D234&gt;=30,E234=0),"有点击无转化","")))</f>
      </c>
    </row>
    <row r="235" spans="1:13" x14ac:dyDescent="0.25">
      <c r="A235" s="8"/>
      <c r="B235" s="8"/>
      <c r="C235" s="9"/>
      <c r="D235" s="8"/>
      <c r="E235" s="8"/>
      <c r="F235" s="10">
        <f>IF(OR(A235="",C235=0),"",D235/C235)</f>
      </c>
      <c r="G235" s="10">
        <f>IF(OR(A235="",D235=0),"",E235/D235)</f>
      </c>
      <c r="H235" s="10">
        <f>IF(OR(A235="",D235=0),"",(G235+1.96^2/(2*D235)-1.96*SQRT(G235*(1-G235)/D235+1.96^2/(4*D235^2)))/(1+1.96^2/D235))</f>
      </c>
      <c r="I235" s="11">
        <f>IF(A235="","",IFERROR((C235-AVERAGE($C$2:$C$501))/STDEV($C$2:$C$501),0))</f>
      </c>
      <c r="J235" s="11">
        <f>IF(OR(A235="",H235=""),"",IFERROR((H235-AVERAGE($H$2:$H$501))/STDEV($H$2:$H$501),0))</f>
      </c>
      <c r="K235">
        <f>IF(OR(A235="",H235=""),"",IF(I235&gt;=0,IF(J235&gt;=0,"明星","问号"),IF(J235&gt;=0,"金牛","瘦狗")))</f>
      </c>
      <c r="L235">
        <f>IF(K235="","",CHOOSE(MATCH(K235,{"明星","金牛","问号","瘦狗"},0),"加仓备货、保持价格","加流量：补关键词、开推广","优化：改主图、改标题、调价格","尽早下架，把资源让出来"))</f>
      </c>
      <c r="M235">
        <f>IF(A235="","",IF(AND(I235&gt;1,E235=0),"高曝光零销量",IF(AND(D235&gt;=30,E235=0),"有点击无转化","")))</f>
      </c>
    </row>
    <row r="236" spans="1:13" x14ac:dyDescent="0.25">
      <c r="A236" s="8"/>
      <c r="B236" s="8"/>
      <c r="C236" s="9"/>
      <c r="D236" s="8"/>
      <c r="E236" s="8"/>
      <c r="F236" s="10">
        <f>IF(OR(A236="",C236=0),"",D236/C236)</f>
      </c>
      <c r="G236" s="10">
        <f>IF(OR(A236="",D236=0),"",E236/D236)</f>
      </c>
      <c r="H236" s="10">
        <f>IF(OR(A236="",D236=0),"",(G236+1.96^2/(2*D236)-1.96*SQRT(G236*(1-G236)/D236+1.96^2/(4*D236^2)))/(1+1.96^2/D236))</f>
      </c>
      <c r="I236" s="11">
        <f>IF(A236="","",IFERROR((C236-AVERAGE($C$2:$C$501))/STDEV($C$2:$C$501),0))</f>
      </c>
      <c r="J236" s="11">
        <f>IF(OR(A236="",H236=""),"",IFERROR((H236-AVERAGE($H$2:$H$501))/STDEV($H$2:$H$501),0))</f>
      </c>
      <c r="K236">
        <f>IF(OR(A236="",H236=""),"",IF(I236&gt;=0,IF(J236&gt;=0,"明星","问号"),IF(J236&gt;=0,"金牛","瘦狗")))</f>
      </c>
      <c r="L236">
        <f>IF(K236="","",CHOOSE(MATCH(K236,{"明星","金牛","问号","瘦狗"},0),"加仓备货、保持价格","加流量：补关键词、开推广","优化：改主图、改标题、调价格","尽早下架，把资源让出来"))</f>
      </c>
      <c r="M236">
        <f>IF(A236="","",IF(AND(I236&gt;1,E236=0),"高曝光零销量",IF(AND(D236&gt;=30,E236=0),"有点击无转化","")))</f>
      </c>
    </row>
    <row r="237" spans="1:13" x14ac:dyDescent="0.25">
      <c r="A237" s="8"/>
      <c r="B237" s="8"/>
      <c r="C237" s="9"/>
      <c r="D237" s="8"/>
      <c r="E237" s="8"/>
      <c r="F237" s="10">
        <f>IF(OR(A237="",C237=0),"",D237/C237)</f>
      </c>
      <c r="G237" s="10">
        <f>IF(OR(A237="",D237=0),"",E237/D237)</f>
      </c>
      <c r="H237" s="10">
        <f>IF(OR(A237="",D237=0),"",(G237+1.96^2/(2*D237)-1.96*SQRT(G237*(1-G237)/D237+1.96^2/(4*D237^2)))/(1+1.96^2/D237))</f>
      </c>
      <c r="I237" s="11">
        <f>IF(A237="","",IFERROR((C237-AVERAGE($C$2:$C$501))/STDEV($C$2:$C$501),0))</f>
      </c>
      <c r="J237" s="11">
        <f>IF(OR(A237="",H237=""),"",IFERROR((H237-AVERAGE($H$2:$H$501))/STDEV($H$2:$H$501),0))</f>
      </c>
      <c r="K237">
        <f>IF(OR(A237="",H237=""),"",IF(I237&gt;=0,IF(J237&gt;=0,"明星","问号"),IF(J237&gt;=0,"金牛","瘦狗")))</f>
      </c>
      <c r="L237">
        <f>IF(K237="","",CHOOSE(MATCH(K237,{"明星","金牛","问号","瘦狗"},0),"加仓备货、保持价格","加流量：补关键词、开推广","优化：改主图、改标题、调价格","尽早下架，把资源让出来"))</f>
      </c>
      <c r="M237">
        <f>IF(A237="","",IF(AND(I237&gt;1,E237=0),"高曝光零销量",IF(AND(D237&gt;=30,E237=0),"有点击无转化","")))</f>
      </c>
    </row>
    <row r="238" spans="1:13" x14ac:dyDescent="0.25">
      <c r="A238" s="8"/>
      <c r="B238" s="8"/>
      <c r="C238" s="9"/>
      <c r="D238" s="8"/>
      <c r="E238" s="8"/>
      <c r="F238" s="10">
        <f>IF(OR(A238="",C238=0),"",D238/C238)</f>
      </c>
      <c r="G238" s="10">
        <f>IF(OR(A238="",D238=0),"",E238/D238)</f>
      </c>
      <c r="H238" s="10">
        <f>IF(OR(A238="",D238=0),"",(G238+1.96^2/(2*D238)-1.96*SQRT(G238*(1-G238)/D238+1.96^2/(4*D238^2)))/(1+1.96^2/D238))</f>
      </c>
      <c r="I238" s="11">
        <f>IF(A238="","",IFERROR((C238-AVERAGE($C$2:$C$501))/STDEV($C$2:$C$501),0))</f>
      </c>
      <c r="J238" s="11">
        <f>IF(OR(A238="",H238=""),"",IFERROR((H238-AVERAGE($H$2:$H$501))/STDEV($H$2:$H$501),0))</f>
      </c>
      <c r="K238">
        <f>IF(OR(A238="",H238=""),"",IF(I238&gt;=0,IF(J238&gt;=0,"明星","问号"),IF(J238&gt;=0,"金牛","瘦狗")))</f>
      </c>
      <c r="L238">
        <f>IF(K238="","",CHOOSE(MATCH(K238,{"明星","金牛","问号","瘦狗"},0),"加仓备货、保持价格","加流量：补关键词、开推广","优化：改主图、改标题、调价格","尽早下架，把资源让出来"))</f>
      </c>
      <c r="M238">
        <f>IF(A238="","",IF(AND(I238&gt;1,E238=0),"高曝光零销量",IF(AND(D238&gt;=30,E238=0),"有点击无转化","")))</f>
      </c>
    </row>
    <row r="239" spans="1:13" x14ac:dyDescent="0.25">
      <c r="A239" s="8"/>
      <c r="B239" s="8"/>
      <c r="C239" s="9"/>
      <c r="D239" s="8"/>
      <c r="E239" s="8"/>
      <c r="F239" s="10">
        <f>IF(OR(A239="",C239=0),"",D239/C239)</f>
      </c>
      <c r="G239" s="10">
        <f>IF(OR(A239="",D239=0),"",E239/D239)</f>
      </c>
      <c r="H239" s="10">
        <f>IF(OR(A239="",D239=0),"",(G239+1.96^2/(2*D239)-1.96*SQRT(G239*(1-G239)/D239+1.96^2/(4*D239^2)))/(1+1.96^2/D239))</f>
      </c>
      <c r="I239" s="11">
        <f>IF(A239="","",IFERROR((C239-AVERAGE($C$2:$C$501))/STDEV($C$2:$C$501),0))</f>
      </c>
      <c r="J239" s="11">
        <f>IF(OR(A239="",H239=""),"",IFERROR((H239-AVERAGE($H$2:$H$501))/STDEV($H$2:$H$501),0))</f>
      </c>
      <c r="K239">
        <f>IF(OR(A239="",H239=""),"",IF(I239&gt;=0,IF(J239&gt;=0,"明星","问号"),IF(J239&gt;=0,"金牛","瘦狗")))</f>
      </c>
      <c r="L239">
        <f>IF(K239="","",CHOOSE(MATCH(K239,{"明星","金牛","问号","瘦狗"},0),"加仓备货、保持价格","加流量：补关键词、开推广","优化：改主图、改标题、调价格","尽早下架，把资源让出来"))</f>
      </c>
      <c r="M239">
        <f>IF(A239="","",IF(AND(I239&gt;1,E239=0),"高曝光零销量",IF(AND(D239&gt;=30,E239=0),"有点击无转化","")))</f>
      </c>
    </row>
    <row r="240" spans="1:13" x14ac:dyDescent="0.25">
      <c r="A240" s="8"/>
      <c r="B240" s="8"/>
      <c r="C240" s="9"/>
      <c r="D240" s="8"/>
      <c r="E240" s="8"/>
      <c r="F240" s="10">
        <f>IF(OR(A240="",C240=0),"",D240/C240)</f>
      </c>
      <c r="G240" s="10">
        <f>IF(OR(A240="",D240=0),"",E240/D240)</f>
      </c>
      <c r="H240" s="10">
        <f>IF(OR(A240="",D240=0),"",(G240+1.96^2/(2*D240)-1.96*SQRT(G240*(1-G240)/D240+1.96^2/(4*D240^2)))/(1+1.96^2/D240))</f>
      </c>
      <c r="I240" s="11">
        <f>IF(A240="","",IFERROR((C240-AVERAGE($C$2:$C$501))/STDEV($C$2:$C$501),0))</f>
      </c>
      <c r="J240" s="11">
        <f>IF(OR(A240="",H240=""),"",IFERROR((H240-AVERAGE($H$2:$H$501))/STDEV($H$2:$H$501),0))</f>
      </c>
      <c r="K240">
        <f>IF(OR(A240="",H240=""),"",IF(I240&gt;=0,IF(J240&gt;=0,"明星","问号"),IF(J240&gt;=0,"金牛","瘦狗")))</f>
      </c>
      <c r="L240">
        <f>IF(K240="","",CHOOSE(MATCH(K240,{"明星","金牛","问号","瘦狗"},0),"加仓备货、保持价格","加流量：补关键词、开推广","优化：改主图、改标题、调价格","尽早下架，把资源让出来"))</f>
      </c>
      <c r="M240">
        <f>IF(A240="","",IF(AND(I240&gt;1,E240=0),"高曝光零销量",IF(AND(D240&gt;=30,E240=0),"有点击无转化","")))</f>
      </c>
    </row>
    <row r="241" spans="1:13" x14ac:dyDescent="0.25">
      <c r="A241" s="8"/>
      <c r="B241" s="8"/>
      <c r="C241" s="9"/>
      <c r="D241" s="8"/>
      <c r="E241" s="8"/>
      <c r="F241" s="10">
        <f>IF(OR(A241="",C241=0),"",D241/C241)</f>
      </c>
      <c r="G241" s="10">
        <f>IF(OR(A241="",D241=0),"",E241/D241)</f>
      </c>
      <c r="H241" s="10">
        <f>IF(OR(A241="",D241=0),"",(G241+1.96^2/(2*D241)-1.96*SQRT(G241*(1-G241)/D241+1.96^2/(4*D241^2)))/(1+1.96^2/D241))</f>
      </c>
      <c r="I241" s="11">
        <f>IF(A241="","",IFERROR((C241-AVERAGE($C$2:$C$501))/STDEV($C$2:$C$501),0))</f>
      </c>
      <c r="J241" s="11">
        <f>IF(OR(A241="",H241=""),"",IFERROR((H241-AVERAGE($H$2:$H$501))/STDEV($H$2:$H$501),0))</f>
      </c>
      <c r="K241">
        <f>IF(OR(A241="",H241=""),"",IF(I241&gt;=0,IF(J241&gt;=0,"明星","问号"),IF(J241&gt;=0,"金牛","瘦狗")))</f>
      </c>
      <c r="L241">
        <f>IF(K241="","",CHOOSE(MATCH(K241,{"明星","金牛","问号","瘦狗"},0),"加仓备货、保持价格","加流量：补关键词、开推广","优化：改主图、改标题、调价格","尽早下架，把资源让出来"))</f>
      </c>
      <c r="M241">
        <f>IF(A241="","",IF(AND(I241&gt;1,E241=0),"高曝光零销量",IF(AND(D241&gt;=30,E241=0),"有点击无转化","")))</f>
      </c>
    </row>
    <row r="242" spans="1:13" x14ac:dyDescent="0.25">
      <c r="A242" s="8"/>
      <c r="B242" s="8"/>
      <c r="C242" s="9"/>
      <c r="D242" s="8"/>
      <c r="E242" s="8"/>
      <c r="F242" s="10">
        <f>IF(OR(A242="",C242=0),"",D242/C242)</f>
      </c>
      <c r="G242" s="10">
        <f>IF(OR(A242="",D242=0),"",E242/D242)</f>
      </c>
      <c r="H242" s="10">
        <f>IF(OR(A242="",D242=0),"",(G242+1.96^2/(2*D242)-1.96*SQRT(G242*(1-G242)/D242+1.96^2/(4*D242^2)))/(1+1.96^2/D242))</f>
      </c>
      <c r="I242" s="11">
        <f>IF(A242="","",IFERROR((C242-AVERAGE($C$2:$C$501))/STDEV($C$2:$C$501),0))</f>
      </c>
      <c r="J242" s="11">
        <f>IF(OR(A242="",H242=""),"",IFERROR((H242-AVERAGE($H$2:$H$501))/STDEV($H$2:$H$501),0))</f>
      </c>
      <c r="K242">
        <f>IF(OR(A242="",H242=""),"",IF(I242&gt;=0,IF(J242&gt;=0,"明星","问号"),IF(J242&gt;=0,"金牛","瘦狗")))</f>
      </c>
      <c r="L242">
        <f>IF(K242="","",CHOOSE(MATCH(K242,{"明星","金牛","问号","瘦狗"},0),"加仓备货、保持价格","加流量：补关键词、开推广","优化：改主图、改标题、调价格","尽早下架，把资源让出来"))</f>
      </c>
      <c r="M242">
        <f>IF(A242="","",IF(AND(I242&gt;1,E242=0),"高曝光零销量",IF(AND(D242&gt;=30,E242=0),"有点击无转化","")))</f>
      </c>
    </row>
    <row r="243" spans="1:13" x14ac:dyDescent="0.25">
      <c r="A243" s="8"/>
      <c r="B243" s="8"/>
      <c r="C243" s="9"/>
      <c r="D243" s="8"/>
      <c r="E243" s="8"/>
      <c r="F243" s="10">
        <f>IF(OR(A243="",C243=0),"",D243/C243)</f>
      </c>
      <c r="G243" s="10">
        <f>IF(OR(A243="",D243=0),"",E243/D243)</f>
      </c>
      <c r="H243" s="10">
        <f>IF(OR(A243="",D243=0),"",(G243+1.96^2/(2*D243)-1.96*SQRT(G243*(1-G243)/D243+1.96^2/(4*D243^2)))/(1+1.96^2/D243))</f>
      </c>
      <c r="I243" s="11">
        <f>IF(A243="","",IFERROR((C243-AVERAGE($C$2:$C$501))/STDEV($C$2:$C$501),0))</f>
      </c>
      <c r="J243" s="11">
        <f>IF(OR(A243="",H243=""),"",IFERROR((H243-AVERAGE($H$2:$H$501))/STDEV($H$2:$H$501),0))</f>
      </c>
      <c r="K243">
        <f>IF(OR(A243="",H243=""),"",IF(I243&gt;=0,IF(J243&gt;=0,"明星","问号"),IF(J243&gt;=0,"金牛","瘦狗")))</f>
      </c>
      <c r="L243">
        <f>IF(K243="","",CHOOSE(MATCH(K243,{"明星","金牛","问号","瘦狗"},0),"加仓备货、保持价格","加流量：补关键词、开推广","优化：改主图、改标题、调价格","尽早下架，把资源让出来"))</f>
      </c>
      <c r="M243">
        <f>IF(A243="","",IF(AND(I243&gt;1,E243=0),"高曝光零销量",IF(AND(D243&gt;=30,E243=0),"有点击无转化","")))</f>
      </c>
    </row>
    <row r="244" spans="1:13" x14ac:dyDescent="0.25">
      <c r="A244" s="8"/>
      <c r="B244" s="8"/>
      <c r="C244" s="9"/>
      <c r="D244" s="8"/>
      <c r="E244" s="8"/>
      <c r="F244" s="10">
        <f>IF(OR(A244="",C244=0),"",D244/C244)</f>
      </c>
      <c r="G244" s="10">
        <f>IF(OR(A244="",D244=0),"",E244/D244)</f>
      </c>
      <c r="H244" s="10">
        <f>IF(OR(A244="",D244=0),"",(G244+1.96^2/(2*D244)-1.96*SQRT(G244*(1-G244)/D244+1.96^2/(4*D244^2)))/(1+1.96^2/D244))</f>
      </c>
      <c r="I244" s="11">
        <f>IF(A244="","",IFERROR((C244-AVERAGE($C$2:$C$501))/STDEV($C$2:$C$501),0))</f>
      </c>
      <c r="J244" s="11">
        <f>IF(OR(A244="",H244=""),"",IFERROR((H244-AVERAGE($H$2:$H$501))/STDEV($H$2:$H$501),0))</f>
      </c>
      <c r="K244">
        <f>IF(OR(A244="",H244=""),"",IF(I244&gt;=0,IF(J244&gt;=0,"明星","问号"),IF(J244&gt;=0,"金牛","瘦狗")))</f>
      </c>
      <c r="L244">
        <f>IF(K244="","",CHOOSE(MATCH(K244,{"明星","金牛","问号","瘦狗"},0),"加仓备货、保持价格","加流量：补关键词、开推广","优化：改主图、改标题、调价格","尽早下架，把资源让出来"))</f>
      </c>
      <c r="M244">
        <f>IF(A244="","",IF(AND(I244&gt;1,E244=0),"高曝光零销量",IF(AND(D244&gt;=30,E244=0),"有点击无转化","")))</f>
      </c>
    </row>
    <row r="245" spans="1:13" x14ac:dyDescent="0.25">
      <c r="A245" s="8"/>
      <c r="B245" s="8"/>
      <c r="C245" s="9"/>
      <c r="D245" s="8"/>
      <c r="E245" s="8"/>
      <c r="F245" s="10">
        <f>IF(OR(A245="",C245=0),"",D245/C245)</f>
      </c>
      <c r="G245" s="10">
        <f>IF(OR(A245="",D245=0),"",E245/D245)</f>
      </c>
      <c r="H245" s="10">
        <f>IF(OR(A245="",D245=0),"",(G245+1.96^2/(2*D245)-1.96*SQRT(G245*(1-G245)/D245+1.96^2/(4*D245^2)))/(1+1.96^2/D245))</f>
      </c>
      <c r="I245" s="11">
        <f>IF(A245="","",IFERROR((C245-AVERAGE($C$2:$C$501))/STDEV($C$2:$C$501),0))</f>
      </c>
      <c r="J245" s="11">
        <f>IF(OR(A245="",H245=""),"",IFERROR((H245-AVERAGE($H$2:$H$501))/STDEV($H$2:$H$501),0))</f>
      </c>
      <c r="K245">
        <f>IF(OR(A245="",H245=""),"",IF(I245&gt;=0,IF(J245&gt;=0,"明星","问号"),IF(J245&gt;=0,"金牛","瘦狗")))</f>
      </c>
      <c r="L245">
        <f>IF(K245="","",CHOOSE(MATCH(K245,{"明星","金牛","问号","瘦狗"},0),"加仓备货、保持价格","加流量：补关键词、开推广","优化：改主图、改标题、调价格","尽早下架，把资源让出来"))</f>
      </c>
      <c r="M245">
        <f>IF(A245="","",IF(AND(I245&gt;1,E245=0),"高曝光零销量",IF(AND(D245&gt;=30,E245=0),"有点击无转化","")))</f>
      </c>
    </row>
    <row r="246" spans="1:13" x14ac:dyDescent="0.25">
      <c r="A246" s="8"/>
      <c r="B246" s="8"/>
      <c r="C246" s="9"/>
      <c r="D246" s="8"/>
      <c r="E246" s="8"/>
      <c r="F246" s="10">
        <f>IF(OR(A246="",C246=0),"",D246/C246)</f>
      </c>
      <c r="G246" s="10">
        <f>IF(OR(A246="",D246=0),"",E246/D246)</f>
      </c>
      <c r="H246" s="10">
        <f>IF(OR(A246="",D246=0),"",(G246+1.96^2/(2*D246)-1.96*SQRT(G246*(1-G246)/D246+1.96^2/(4*D246^2)))/(1+1.96^2/D246))</f>
      </c>
      <c r="I246" s="11">
        <f>IF(A246="","",IFERROR((C246-AVERAGE($C$2:$C$501))/STDEV($C$2:$C$501),0))</f>
      </c>
      <c r="J246" s="11">
        <f>IF(OR(A246="",H246=""),"",IFERROR((H246-AVERAGE($H$2:$H$501))/STDEV($H$2:$H$501),0))</f>
      </c>
      <c r="K246">
        <f>IF(OR(A246="",H246=""),"",IF(I246&gt;=0,IF(J246&gt;=0,"明星","问号"),IF(J246&gt;=0,"金牛","瘦狗")))</f>
      </c>
      <c r="L246">
        <f>IF(K246="","",CHOOSE(MATCH(K246,{"明星","金牛","问号","瘦狗"},0),"加仓备货、保持价格","加流量：补关键词、开推广","优化：改主图、改标题、调价格","尽早下架，把资源让出来"))</f>
      </c>
      <c r="M246">
        <f>IF(A246="","",IF(AND(I246&gt;1,E246=0),"高曝光零销量",IF(AND(D246&gt;=30,E246=0),"有点击无转化","")))</f>
      </c>
    </row>
    <row r="247" spans="1:13" x14ac:dyDescent="0.25">
      <c r="A247" s="8"/>
      <c r="B247" s="8"/>
      <c r="C247" s="9"/>
      <c r="D247" s="8"/>
      <c r="E247" s="8"/>
      <c r="F247" s="10">
        <f>IF(OR(A247="",C247=0),"",D247/C247)</f>
      </c>
      <c r="G247" s="10">
        <f>IF(OR(A247="",D247=0),"",E247/D247)</f>
      </c>
      <c r="H247" s="10">
        <f>IF(OR(A247="",D247=0),"",(G247+1.96^2/(2*D247)-1.96*SQRT(G247*(1-G247)/D247+1.96^2/(4*D247^2)))/(1+1.96^2/D247))</f>
      </c>
      <c r="I247" s="11">
        <f>IF(A247="","",IFERROR((C247-AVERAGE($C$2:$C$501))/STDEV($C$2:$C$501),0))</f>
      </c>
      <c r="J247" s="11">
        <f>IF(OR(A247="",H247=""),"",IFERROR((H247-AVERAGE($H$2:$H$501))/STDEV($H$2:$H$501),0))</f>
      </c>
      <c r="K247">
        <f>IF(OR(A247="",H247=""),"",IF(I247&gt;=0,IF(J247&gt;=0,"明星","问号"),IF(J247&gt;=0,"金牛","瘦狗")))</f>
      </c>
      <c r="L247">
        <f>IF(K247="","",CHOOSE(MATCH(K247,{"明星","金牛","问号","瘦狗"},0),"加仓备货、保持价格","加流量：补关键词、开推广","优化：改主图、改标题、调价格","尽早下架，把资源让出来"))</f>
      </c>
      <c r="M247">
        <f>IF(A247="","",IF(AND(I247&gt;1,E247=0),"高曝光零销量",IF(AND(D247&gt;=30,E247=0),"有点击无转化","")))</f>
      </c>
    </row>
    <row r="248" spans="1:13" x14ac:dyDescent="0.25">
      <c r="A248" s="8"/>
      <c r="B248" s="8"/>
      <c r="C248" s="9"/>
      <c r="D248" s="8"/>
      <c r="E248" s="8"/>
      <c r="F248" s="10">
        <f>IF(OR(A248="",C248=0),"",D248/C248)</f>
      </c>
      <c r="G248" s="10">
        <f>IF(OR(A248="",D248=0),"",E248/D248)</f>
      </c>
      <c r="H248" s="10">
        <f>IF(OR(A248="",D248=0),"",(G248+1.96^2/(2*D248)-1.96*SQRT(G248*(1-G248)/D248+1.96^2/(4*D248^2)))/(1+1.96^2/D248))</f>
      </c>
      <c r="I248" s="11">
        <f>IF(A248="","",IFERROR((C248-AVERAGE($C$2:$C$501))/STDEV($C$2:$C$501),0))</f>
      </c>
      <c r="J248" s="11">
        <f>IF(OR(A248="",H248=""),"",IFERROR((H248-AVERAGE($H$2:$H$501))/STDEV($H$2:$H$501),0))</f>
      </c>
      <c r="K248">
        <f>IF(OR(A248="",H248=""),"",IF(I248&gt;=0,IF(J248&gt;=0,"明星","问号"),IF(J248&gt;=0,"金牛","瘦狗")))</f>
      </c>
      <c r="L248">
        <f>IF(K248="","",CHOOSE(MATCH(K248,{"明星","金牛","问号","瘦狗"},0),"加仓备货、保持价格","加流量：补关键词、开推广","优化：改主图、改标题、调价格","尽早下架，把资源让出来"))</f>
      </c>
      <c r="M248">
        <f>IF(A248="","",IF(AND(I248&gt;1,E248=0),"高曝光零销量",IF(AND(D248&gt;=30,E248=0),"有点击无转化","")))</f>
      </c>
    </row>
    <row r="249" spans="1:13" x14ac:dyDescent="0.25">
      <c r="A249" s="8"/>
      <c r="B249" s="8"/>
      <c r="C249" s="9"/>
      <c r="D249" s="8"/>
      <c r="E249" s="8"/>
      <c r="F249" s="10">
        <f>IF(OR(A249="",C249=0),"",D249/C249)</f>
      </c>
      <c r="G249" s="10">
        <f>IF(OR(A249="",D249=0),"",E249/D249)</f>
      </c>
      <c r="H249" s="10">
        <f>IF(OR(A249="",D249=0),"",(G249+1.96^2/(2*D249)-1.96*SQRT(G249*(1-G249)/D249+1.96^2/(4*D249^2)))/(1+1.96^2/D249))</f>
      </c>
      <c r="I249" s="11">
        <f>IF(A249="","",IFERROR((C249-AVERAGE($C$2:$C$501))/STDEV($C$2:$C$501),0))</f>
      </c>
      <c r="J249" s="11">
        <f>IF(OR(A249="",H249=""),"",IFERROR((H249-AVERAGE($H$2:$H$501))/STDEV($H$2:$H$501),0))</f>
      </c>
      <c r="K249">
        <f>IF(OR(A249="",H249=""),"",IF(I249&gt;=0,IF(J249&gt;=0,"明星","问号"),IF(J249&gt;=0,"金牛","瘦狗")))</f>
      </c>
      <c r="L249">
        <f>IF(K249="","",CHOOSE(MATCH(K249,{"明星","金牛","问号","瘦狗"},0),"加仓备货、保持价格","加流量：补关键词、开推广","优化：改主图、改标题、调价格","尽早下架，把资源让出来"))</f>
      </c>
      <c r="M249">
        <f>IF(A249="","",IF(AND(I249&gt;1,E249=0),"高曝光零销量",IF(AND(D249&gt;=30,E249=0),"有点击无转化","")))</f>
      </c>
    </row>
    <row r="250" spans="1:13" x14ac:dyDescent="0.25">
      <c r="A250" s="8"/>
      <c r="B250" s="8"/>
      <c r="C250" s="9"/>
      <c r="D250" s="8"/>
      <c r="E250" s="8"/>
      <c r="F250" s="10">
        <f>IF(OR(A250="",C250=0),"",D250/C250)</f>
      </c>
      <c r="G250" s="10">
        <f>IF(OR(A250="",D250=0),"",E250/D250)</f>
      </c>
      <c r="H250" s="10">
        <f>IF(OR(A250="",D250=0),"",(G250+1.96^2/(2*D250)-1.96*SQRT(G250*(1-G250)/D250+1.96^2/(4*D250^2)))/(1+1.96^2/D250))</f>
      </c>
      <c r="I250" s="11">
        <f>IF(A250="","",IFERROR((C250-AVERAGE($C$2:$C$501))/STDEV($C$2:$C$501),0))</f>
      </c>
      <c r="J250" s="11">
        <f>IF(OR(A250="",H250=""),"",IFERROR((H250-AVERAGE($H$2:$H$501))/STDEV($H$2:$H$501),0))</f>
      </c>
      <c r="K250">
        <f>IF(OR(A250="",H250=""),"",IF(I250&gt;=0,IF(J250&gt;=0,"明星","问号"),IF(J250&gt;=0,"金牛","瘦狗")))</f>
      </c>
      <c r="L250">
        <f>IF(K250="","",CHOOSE(MATCH(K250,{"明星","金牛","问号","瘦狗"},0),"加仓备货、保持价格","加流量：补关键词、开推广","优化：改主图、改标题、调价格","尽早下架，把资源让出来"))</f>
      </c>
      <c r="M250">
        <f>IF(A250="","",IF(AND(I250&gt;1,E250=0),"高曝光零销量",IF(AND(D250&gt;=30,E250=0),"有点击无转化","")))</f>
      </c>
    </row>
    <row r="251" spans="1:13" x14ac:dyDescent="0.25">
      <c r="A251" s="8"/>
      <c r="B251" s="8"/>
      <c r="C251" s="9"/>
      <c r="D251" s="8"/>
      <c r="E251" s="8"/>
      <c r="F251" s="10">
        <f>IF(OR(A251="",C251=0),"",D251/C251)</f>
      </c>
      <c r="G251" s="10">
        <f>IF(OR(A251="",D251=0),"",E251/D251)</f>
      </c>
      <c r="H251" s="10">
        <f>IF(OR(A251="",D251=0),"",(G251+1.96^2/(2*D251)-1.96*SQRT(G251*(1-G251)/D251+1.96^2/(4*D251^2)))/(1+1.96^2/D251))</f>
      </c>
      <c r="I251" s="11">
        <f>IF(A251="","",IFERROR((C251-AVERAGE($C$2:$C$501))/STDEV($C$2:$C$501),0))</f>
      </c>
      <c r="J251" s="11">
        <f>IF(OR(A251="",H251=""),"",IFERROR((H251-AVERAGE($H$2:$H$501))/STDEV($H$2:$H$501),0))</f>
      </c>
      <c r="K251">
        <f>IF(OR(A251="",H251=""),"",IF(I251&gt;=0,IF(J251&gt;=0,"明星","问号"),IF(J251&gt;=0,"金牛","瘦狗")))</f>
      </c>
      <c r="L251">
        <f>IF(K251="","",CHOOSE(MATCH(K251,{"明星","金牛","问号","瘦狗"},0),"加仓备货、保持价格","加流量：补关键词、开推广","优化：改主图、改标题、调价格","尽早下架，把资源让出来"))</f>
      </c>
      <c r="M251">
        <f>IF(A251="","",IF(AND(I251&gt;1,E251=0),"高曝光零销量",IF(AND(D251&gt;=30,E251=0),"有点击无转化","")))</f>
      </c>
    </row>
    <row r="252" spans="1:13" x14ac:dyDescent="0.25">
      <c r="A252" s="8"/>
      <c r="B252" s="8"/>
      <c r="C252" s="9"/>
      <c r="D252" s="8"/>
      <c r="E252" s="8"/>
      <c r="F252" s="10">
        <f>IF(OR(A252="",C252=0),"",D252/C252)</f>
      </c>
      <c r="G252" s="10">
        <f>IF(OR(A252="",D252=0),"",E252/D252)</f>
      </c>
      <c r="H252" s="10">
        <f>IF(OR(A252="",D252=0),"",(G252+1.96^2/(2*D252)-1.96*SQRT(G252*(1-G252)/D252+1.96^2/(4*D252^2)))/(1+1.96^2/D252))</f>
      </c>
      <c r="I252" s="11">
        <f>IF(A252="","",IFERROR((C252-AVERAGE($C$2:$C$501))/STDEV($C$2:$C$501),0))</f>
      </c>
      <c r="J252" s="11">
        <f>IF(OR(A252="",H252=""),"",IFERROR((H252-AVERAGE($H$2:$H$501))/STDEV($H$2:$H$501),0))</f>
      </c>
      <c r="K252">
        <f>IF(OR(A252="",H252=""),"",IF(I252&gt;=0,IF(J252&gt;=0,"明星","问号"),IF(J252&gt;=0,"金牛","瘦狗")))</f>
      </c>
      <c r="L252">
        <f>IF(K252="","",CHOOSE(MATCH(K252,{"明星","金牛","问号","瘦狗"},0),"加仓备货、保持价格","加流量：补关键词、开推广","优化：改主图、改标题、调价格","尽早下架，把资源让出来"))</f>
      </c>
      <c r="M252">
        <f>IF(A252="","",IF(AND(I252&gt;1,E252=0),"高曝光零销量",IF(AND(D252&gt;=30,E252=0),"有点击无转化","")))</f>
      </c>
    </row>
    <row r="253" spans="1:13" x14ac:dyDescent="0.25">
      <c r="A253" s="8"/>
      <c r="B253" s="8"/>
      <c r="C253" s="9"/>
      <c r="D253" s="8"/>
      <c r="E253" s="8"/>
      <c r="F253" s="10">
        <f>IF(OR(A253="",C253=0),"",D253/C253)</f>
      </c>
      <c r="G253" s="10">
        <f>IF(OR(A253="",D253=0),"",E253/D253)</f>
      </c>
      <c r="H253" s="10">
        <f>IF(OR(A253="",D253=0),"",(G253+1.96^2/(2*D253)-1.96*SQRT(G253*(1-G253)/D253+1.96^2/(4*D253^2)))/(1+1.96^2/D253))</f>
      </c>
      <c r="I253" s="11">
        <f>IF(A253="","",IFERROR((C253-AVERAGE($C$2:$C$501))/STDEV($C$2:$C$501),0))</f>
      </c>
      <c r="J253" s="11">
        <f>IF(OR(A253="",H253=""),"",IFERROR((H253-AVERAGE($H$2:$H$501))/STDEV($H$2:$H$501),0))</f>
      </c>
      <c r="K253">
        <f>IF(OR(A253="",H253=""),"",IF(I253&gt;=0,IF(J253&gt;=0,"明星","问号"),IF(J253&gt;=0,"金牛","瘦狗")))</f>
      </c>
      <c r="L253">
        <f>IF(K253="","",CHOOSE(MATCH(K253,{"明星","金牛","问号","瘦狗"},0),"加仓备货、保持价格","加流量：补关键词、开推广","优化：改主图、改标题、调价格","尽早下架，把资源让出来"))</f>
      </c>
      <c r="M253">
        <f>IF(A253="","",IF(AND(I253&gt;1,E253=0),"高曝光零销量",IF(AND(D253&gt;=30,E253=0),"有点击无转化","")))</f>
      </c>
    </row>
    <row r="254" spans="1:13" x14ac:dyDescent="0.25">
      <c r="A254" s="8"/>
      <c r="B254" s="8"/>
      <c r="C254" s="9"/>
      <c r="D254" s="8"/>
      <c r="E254" s="8"/>
      <c r="F254" s="10">
        <f>IF(OR(A254="",C254=0),"",D254/C254)</f>
      </c>
      <c r="G254" s="10">
        <f>IF(OR(A254="",D254=0),"",E254/D254)</f>
      </c>
      <c r="H254" s="10">
        <f>IF(OR(A254="",D254=0),"",(G254+1.96^2/(2*D254)-1.96*SQRT(G254*(1-G254)/D254+1.96^2/(4*D254^2)))/(1+1.96^2/D254))</f>
      </c>
      <c r="I254" s="11">
        <f>IF(A254="","",IFERROR((C254-AVERAGE($C$2:$C$501))/STDEV($C$2:$C$501),0))</f>
      </c>
      <c r="J254" s="11">
        <f>IF(OR(A254="",H254=""),"",IFERROR((H254-AVERAGE($H$2:$H$501))/STDEV($H$2:$H$501),0))</f>
      </c>
      <c r="K254">
        <f>IF(OR(A254="",H254=""),"",IF(I254&gt;=0,IF(J254&gt;=0,"明星","问号"),IF(J254&gt;=0,"金牛","瘦狗")))</f>
      </c>
      <c r="L254">
        <f>IF(K254="","",CHOOSE(MATCH(K254,{"明星","金牛","问号","瘦狗"},0),"加仓备货、保持价格","加流量：补关键词、开推广","优化：改主图、改标题、调价格","尽早下架，把资源让出来"))</f>
      </c>
      <c r="M254">
        <f>IF(A254="","",IF(AND(I254&gt;1,E254=0),"高曝光零销量",IF(AND(D254&gt;=30,E254=0),"有点击无转化","")))</f>
      </c>
    </row>
    <row r="255" spans="1:13" x14ac:dyDescent="0.25">
      <c r="A255" s="8"/>
      <c r="B255" s="8"/>
      <c r="C255" s="9"/>
      <c r="D255" s="8"/>
      <c r="E255" s="8"/>
      <c r="F255" s="10">
        <f>IF(OR(A255="",C255=0),"",D255/C255)</f>
      </c>
      <c r="G255" s="10">
        <f>IF(OR(A255="",D255=0),"",E255/D255)</f>
      </c>
      <c r="H255" s="10">
        <f>IF(OR(A255="",D255=0),"",(G255+1.96^2/(2*D255)-1.96*SQRT(G255*(1-G255)/D255+1.96^2/(4*D255^2)))/(1+1.96^2/D255))</f>
      </c>
      <c r="I255" s="11">
        <f>IF(A255="","",IFERROR((C255-AVERAGE($C$2:$C$501))/STDEV($C$2:$C$501),0))</f>
      </c>
      <c r="J255" s="11">
        <f>IF(OR(A255="",H255=""),"",IFERROR((H255-AVERAGE($H$2:$H$501))/STDEV($H$2:$H$501),0))</f>
      </c>
      <c r="K255">
        <f>IF(OR(A255="",H255=""),"",IF(I255&gt;=0,IF(J255&gt;=0,"明星","问号"),IF(J255&gt;=0,"金牛","瘦狗")))</f>
      </c>
      <c r="L255">
        <f>IF(K255="","",CHOOSE(MATCH(K255,{"明星","金牛","问号","瘦狗"},0),"加仓备货、保持价格","加流量：补关键词、开推广","优化：改主图、改标题、调价格","尽早下架，把资源让出来"))</f>
      </c>
      <c r="M255">
        <f>IF(A255="","",IF(AND(I255&gt;1,E255=0),"高曝光零销量",IF(AND(D255&gt;=30,E255=0),"有点击无转化","")))</f>
      </c>
    </row>
    <row r="256" spans="1:13" x14ac:dyDescent="0.25">
      <c r="A256" s="8"/>
      <c r="B256" s="8"/>
      <c r="C256" s="9"/>
      <c r="D256" s="8"/>
      <c r="E256" s="8"/>
      <c r="F256" s="10">
        <f>IF(OR(A256="",C256=0),"",D256/C256)</f>
      </c>
      <c r="G256" s="10">
        <f>IF(OR(A256="",D256=0),"",E256/D256)</f>
      </c>
      <c r="H256" s="10">
        <f>IF(OR(A256="",D256=0),"",(G256+1.96^2/(2*D256)-1.96*SQRT(G256*(1-G256)/D256+1.96^2/(4*D256^2)))/(1+1.96^2/D256))</f>
      </c>
      <c r="I256" s="11">
        <f>IF(A256="","",IFERROR((C256-AVERAGE($C$2:$C$501))/STDEV($C$2:$C$501),0))</f>
      </c>
      <c r="J256" s="11">
        <f>IF(OR(A256="",H256=""),"",IFERROR((H256-AVERAGE($H$2:$H$501))/STDEV($H$2:$H$501),0))</f>
      </c>
      <c r="K256">
        <f>IF(OR(A256="",H256=""),"",IF(I256&gt;=0,IF(J256&gt;=0,"明星","问号"),IF(J256&gt;=0,"金牛","瘦狗")))</f>
      </c>
      <c r="L256">
        <f>IF(K256="","",CHOOSE(MATCH(K256,{"明星","金牛","问号","瘦狗"},0),"加仓备货、保持价格","加流量：补关键词、开推广","优化：改主图、改标题、调价格","尽早下架，把资源让出来"))</f>
      </c>
      <c r="M256">
        <f>IF(A256="","",IF(AND(I256&gt;1,E256=0),"高曝光零销量",IF(AND(D256&gt;=30,E256=0),"有点击无转化","")))</f>
      </c>
    </row>
    <row r="257" spans="1:13" x14ac:dyDescent="0.25">
      <c r="A257" s="8"/>
      <c r="B257" s="8"/>
      <c r="C257" s="9"/>
      <c r="D257" s="8"/>
      <c r="E257" s="8"/>
      <c r="F257" s="10">
        <f>IF(OR(A257="",C257=0),"",D257/C257)</f>
      </c>
      <c r="G257" s="10">
        <f>IF(OR(A257="",D257=0),"",E257/D257)</f>
      </c>
      <c r="H257" s="10">
        <f>IF(OR(A257="",D257=0),"",(G257+1.96^2/(2*D257)-1.96*SQRT(G257*(1-G257)/D257+1.96^2/(4*D257^2)))/(1+1.96^2/D257))</f>
      </c>
      <c r="I257" s="11">
        <f>IF(A257="","",IFERROR((C257-AVERAGE($C$2:$C$501))/STDEV($C$2:$C$501),0))</f>
      </c>
      <c r="J257" s="11">
        <f>IF(OR(A257="",H257=""),"",IFERROR((H257-AVERAGE($H$2:$H$501))/STDEV($H$2:$H$501),0))</f>
      </c>
      <c r="K257">
        <f>IF(OR(A257="",H257=""),"",IF(I257&gt;=0,IF(J257&gt;=0,"明星","问号"),IF(J257&gt;=0,"金牛","瘦狗")))</f>
      </c>
      <c r="L257">
        <f>IF(K257="","",CHOOSE(MATCH(K257,{"明星","金牛","问号","瘦狗"},0),"加仓备货、保持价格","加流量：补关键词、开推广","优化：改主图、改标题、调价格","尽早下架，把资源让出来"))</f>
      </c>
      <c r="M257">
        <f>IF(A257="","",IF(AND(I257&gt;1,E257=0),"高曝光零销量",IF(AND(D257&gt;=30,E257=0),"有点击无转化","")))</f>
      </c>
    </row>
    <row r="258" spans="1:13" x14ac:dyDescent="0.25">
      <c r="A258" s="8"/>
      <c r="B258" s="8"/>
      <c r="C258" s="9"/>
      <c r="D258" s="8"/>
      <c r="E258" s="8"/>
      <c r="F258" s="10">
        <f>IF(OR(A258="",C258=0),"",D258/C258)</f>
      </c>
      <c r="G258" s="10">
        <f>IF(OR(A258="",D258=0),"",E258/D258)</f>
      </c>
      <c r="H258" s="10">
        <f>IF(OR(A258="",D258=0),"",(G258+1.96^2/(2*D258)-1.96*SQRT(G258*(1-G258)/D258+1.96^2/(4*D258^2)))/(1+1.96^2/D258))</f>
      </c>
      <c r="I258" s="11">
        <f>IF(A258="","",IFERROR((C258-AVERAGE($C$2:$C$501))/STDEV($C$2:$C$501),0))</f>
      </c>
      <c r="J258" s="11">
        <f>IF(OR(A258="",H258=""),"",IFERROR((H258-AVERAGE($H$2:$H$501))/STDEV($H$2:$H$501),0))</f>
      </c>
      <c r="K258">
        <f>IF(OR(A258="",H258=""),"",IF(I258&gt;=0,IF(J258&gt;=0,"明星","问号"),IF(J258&gt;=0,"金牛","瘦狗")))</f>
      </c>
      <c r="L258">
        <f>IF(K258="","",CHOOSE(MATCH(K258,{"明星","金牛","问号","瘦狗"},0),"加仓备货、保持价格","加流量：补关键词、开推广","优化：改主图、改标题、调价格","尽早下架，把资源让出来"))</f>
      </c>
      <c r="M258">
        <f>IF(A258="","",IF(AND(I258&gt;1,E258=0),"高曝光零销量",IF(AND(D258&gt;=30,E258=0),"有点击无转化","")))</f>
      </c>
    </row>
    <row r="259" spans="1:13" x14ac:dyDescent="0.25">
      <c r="A259" s="8"/>
      <c r="B259" s="8"/>
      <c r="C259" s="9"/>
      <c r="D259" s="8"/>
      <c r="E259" s="8"/>
      <c r="F259" s="10">
        <f>IF(OR(A259="",C259=0),"",D259/C259)</f>
      </c>
      <c r="G259" s="10">
        <f>IF(OR(A259="",D259=0),"",E259/D259)</f>
      </c>
      <c r="H259" s="10">
        <f>IF(OR(A259="",D259=0),"",(G259+1.96^2/(2*D259)-1.96*SQRT(G259*(1-G259)/D259+1.96^2/(4*D259^2)))/(1+1.96^2/D259))</f>
      </c>
      <c r="I259" s="11">
        <f>IF(A259="","",IFERROR((C259-AVERAGE($C$2:$C$501))/STDEV($C$2:$C$501),0))</f>
      </c>
      <c r="J259" s="11">
        <f>IF(OR(A259="",H259=""),"",IFERROR((H259-AVERAGE($H$2:$H$501))/STDEV($H$2:$H$501),0))</f>
      </c>
      <c r="K259">
        <f>IF(OR(A259="",H259=""),"",IF(I259&gt;=0,IF(J259&gt;=0,"明星","问号"),IF(J259&gt;=0,"金牛","瘦狗")))</f>
      </c>
      <c r="L259">
        <f>IF(K259="","",CHOOSE(MATCH(K259,{"明星","金牛","问号","瘦狗"},0),"加仓备货、保持价格","加流量：补关键词、开推广","优化：改主图、改标题、调价格","尽早下架，把资源让出来"))</f>
      </c>
      <c r="M259">
        <f>IF(A259="","",IF(AND(I259&gt;1,E259=0),"高曝光零销量",IF(AND(D259&gt;=30,E259=0),"有点击无转化","")))</f>
      </c>
    </row>
    <row r="260" spans="1:13" x14ac:dyDescent="0.25">
      <c r="A260" s="8"/>
      <c r="B260" s="8"/>
      <c r="C260" s="9"/>
      <c r="D260" s="8"/>
      <c r="E260" s="8"/>
      <c r="F260" s="10">
        <f>IF(OR(A260="",C260=0),"",D260/C260)</f>
      </c>
      <c r="G260" s="10">
        <f>IF(OR(A260="",D260=0),"",E260/D260)</f>
      </c>
      <c r="H260" s="10">
        <f>IF(OR(A260="",D260=0),"",(G260+1.96^2/(2*D260)-1.96*SQRT(G260*(1-G260)/D260+1.96^2/(4*D260^2)))/(1+1.96^2/D260))</f>
      </c>
      <c r="I260" s="11">
        <f>IF(A260="","",IFERROR((C260-AVERAGE($C$2:$C$501))/STDEV($C$2:$C$501),0))</f>
      </c>
      <c r="J260" s="11">
        <f>IF(OR(A260="",H260=""),"",IFERROR((H260-AVERAGE($H$2:$H$501))/STDEV($H$2:$H$501),0))</f>
      </c>
      <c r="K260">
        <f>IF(OR(A260="",H260=""),"",IF(I260&gt;=0,IF(J260&gt;=0,"明星","问号"),IF(J260&gt;=0,"金牛","瘦狗")))</f>
      </c>
      <c r="L260">
        <f>IF(K260="","",CHOOSE(MATCH(K260,{"明星","金牛","问号","瘦狗"},0),"加仓备货、保持价格","加流量：补关键词、开推广","优化：改主图、改标题、调价格","尽早下架，把资源让出来"))</f>
      </c>
      <c r="M260">
        <f>IF(A260="","",IF(AND(I260&gt;1,E260=0),"高曝光零销量",IF(AND(D260&gt;=30,E260=0),"有点击无转化","")))</f>
      </c>
    </row>
    <row r="261" spans="1:13" x14ac:dyDescent="0.25">
      <c r="A261" s="8"/>
      <c r="B261" s="8"/>
      <c r="C261" s="9"/>
      <c r="D261" s="8"/>
      <c r="E261" s="8"/>
      <c r="F261" s="10">
        <f>IF(OR(A261="",C261=0),"",D261/C261)</f>
      </c>
      <c r="G261" s="10">
        <f>IF(OR(A261="",D261=0),"",E261/D261)</f>
      </c>
      <c r="H261" s="10">
        <f>IF(OR(A261="",D261=0),"",(G261+1.96^2/(2*D261)-1.96*SQRT(G261*(1-G261)/D261+1.96^2/(4*D261^2)))/(1+1.96^2/D261))</f>
      </c>
      <c r="I261" s="11">
        <f>IF(A261="","",IFERROR((C261-AVERAGE($C$2:$C$501))/STDEV($C$2:$C$501),0))</f>
      </c>
      <c r="J261" s="11">
        <f>IF(OR(A261="",H261=""),"",IFERROR((H261-AVERAGE($H$2:$H$501))/STDEV($H$2:$H$501),0))</f>
      </c>
      <c r="K261">
        <f>IF(OR(A261="",H261=""),"",IF(I261&gt;=0,IF(J261&gt;=0,"明星","问号"),IF(J261&gt;=0,"金牛","瘦狗")))</f>
      </c>
      <c r="L261">
        <f>IF(K261="","",CHOOSE(MATCH(K261,{"明星","金牛","问号","瘦狗"},0),"加仓备货、保持价格","加流量：补关键词、开推广","优化：改主图、改标题、调价格","尽早下架，把资源让出来"))</f>
      </c>
      <c r="M261">
        <f>IF(A261="","",IF(AND(I261&gt;1,E261=0),"高曝光零销量",IF(AND(D261&gt;=30,E261=0),"有点击无转化","")))</f>
      </c>
    </row>
    <row r="262" spans="1:13" x14ac:dyDescent="0.25">
      <c r="A262" s="8"/>
      <c r="B262" s="8"/>
      <c r="C262" s="9"/>
      <c r="D262" s="8"/>
      <c r="E262" s="8"/>
      <c r="F262" s="10">
        <f>IF(OR(A262="",C262=0),"",D262/C262)</f>
      </c>
      <c r="G262" s="10">
        <f>IF(OR(A262="",D262=0),"",E262/D262)</f>
      </c>
      <c r="H262" s="10">
        <f>IF(OR(A262="",D262=0),"",(G262+1.96^2/(2*D262)-1.96*SQRT(G262*(1-G262)/D262+1.96^2/(4*D262^2)))/(1+1.96^2/D262))</f>
      </c>
      <c r="I262" s="11">
        <f>IF(A262="","",IFERROR((C262-AVERAGE($C$2:$C$501))/STDEV($C$2:$C$501),0))</f>
      </c>
      <c r="J262" s="11">
        <f>IF(OR(A262="",H262=""),"",IFERROR((H262-AVERAGE($H$2:$H$501))/STDEV($H$2:$H$501),0))</f>
      </c>
      <c r="K262">
        <f>IF(OR(A262="",H262=""),"",IF(I262&gt;=0,IF(J262&gt;=0,"明星","问号"),IF(J262&gt;=0,"金牛","瘦狗")))</f>
      </c>
      <c r="L262">
        <f>IF(K262="","",CHOOSE(MATCH(K262,{"明星","金牛","问号","瘦狗"},0),"加仓备货、保持价格","加流量：补关键词、开推广","优化：改主图、改标题、调价格","尽早下架，把资源让出来"))</f>
      </c>
      <c r="M262">
        <f>IF(A262="","",IF(AND(I262&gt;1,E262=0),"高曝光零销量",IF(AND(D262&gt;=30,E262=0),"有点击无转化","")))</f>
      </c>
    </row>
    <row r="263" spans="1:13" x14ac:dyDescent="0.25">
      <c r="A263" s="8"/>
      <c r="B263" s="8"/>
      <c r="C263" s="9"/>
      <c r="D263" s="8"/>
      <c r="E263" s="8"/>
      <c r="F263" s="10">
        <f>IF(OR(A263="",C263=0),"",D263/C263)</f>
      </c>
      <c r="G263" s="10">
        <f>IF(OR(A263="",D263=0),"",E263/D263)</f>
      </c>
      <c r="H263" s="10">
        <f>IF(OR(A263="",D263=0),"",(G263+1.96^2/(2*D263)-1.96*SQRT(G263*(1-G263)/D263+1.96^2/(4*D263^2)))/(1+1.96^2/D263))</f>
      </c>
      <c r="I263" s="11">
        <f>IF(A263="","",IFERROR((C263-AVERAGE($C$2:$C$501))/STDEV($C$2:$C$501),0))</f>
      </c>
      <c r="J263" s="11">
        <f>IF(OR(A263="",H263=""),"",IFERROR((H263-AVERAGE($H$2:$H$501))/STDEV($H$2:$H$501),0))</f>
      </c>
      <c r="K263">
        <f>IF(OR(A263="",H263=""),"",IF(I263&gt;=0,IF(J263&gt;=0,"明星","问号"),IF(J263&gt;=0,"金牛","瘦狗")))</f>
      </c>
      <c r="L263">
        <f>IF(K263="","",CHOOSE(MATCH(K263,{"明星","金牛","问号","瘦狗"},0),"加仓备货、保持价格","加流量：补关键词、开推广","优化：改主图、改标题、调价格","尽早下架，把资源让出来"))</f>
      </c>
      <c r="M263">
        <f>IF(A263="","",IF(AND(I263&gt;1,E263=0),"高曝光零销量",IF(AND(D263&gt;=30,E263=0),"有点击无转化","")))</f>
      </c>
    </row>
    <row r="264" spans="1:13" x14ac:dyDescent="0.25">
      <c r="A264" s="8"/>
      <c r="B264" s="8"/>
      <c r="C264" s="9"/>
      <c r="D264" s="8"/>
      <c r="E264" s="8"/>
      <c r="F264" s="10">
        <f>IF(OR(A264="",C264=0),"",D264/C264)</f>
      </c>
      <c r="G264" s="10">
        <f>IF(OR(A264="",D264=0),"",E264/D264)</f>
      </c>
      <c r="H264" s="10">
        <f>IF(OR(A264="",D264=0),"",(G264+1.96^2/(2*D264)-1.96*SQRT(G264*(1-G264)/D264+1.96^2/(4*D264^2)))/(1+1.96^2/D264))</f>
      </c>
      <c r="I264" s="11">
        <f>IF(A264="","",IFERROR((C264-AVERAGE($C$2:$C$501))/STDEV($C$2:$C$501),0))</f>
      </c>
      <c r="J264" s="11">
        <f>IF(OR(A264="",H264=""),"",IFERROR((H264-AVERAGE($H$2:$H$501))/STDEV($H$2:$H$501),0))</f>
      </c>
      <c r="K264">
        <f>IF(OR(A264="",H264=""),"",IF(I264&gt;=0,IF(J264&gt;=0,"明星","问号"),IF(J264&gt;=0,"金牛","瘦狗")))</f>
      </c>
      <c r="L264">
        <f>IF(K264="","",CHOOSE(MATCH(K264,{"明星","金牛","问号","瘦狗"},0),"加仓备货、保持价格","加流量：补关键词、开推广","优化：改主图、改标题、调价格","尽早下架，把资源让出来"))</f>
      </c>
      <c r="M264">
        <f>IF(A264="","",IF(AND(I264&gt;1,E264=0),"高曝光零销量",IF(AND(D264&gt;=30,E264=0),"有点击无转化","")))</f>
      </c>
    </row>
    <row r="265" spans="1:13" x14ac:dyDescent="0.25">
      <c r="A265" s="8"/>
      <c r="B265" s="8"/>
      <c r="C265" s="9"/>
      <c r="D265" s="8"/>
      <c r="E265" s="8"/>
      <c r="F265" s="10">
        <f>IF(OR(A265="",C265=0),"",D265/C265)</f>
      </c>
      <c r="G265" s="10">
        <f>IF(OR(A265="",D265=0),"",E265/D265)</f>
      </c>
      <c r="H265" s="10">
        <f>IF(OR(A265="",D265=0),"",(G265+1.96^2/(2*D265)-1.96*SQRT(G265*(1-G265)/D265+1.96^2/(4*D265^2)))/(1+1.96^2/D265))</f>
      </c>
      <c r="I265" s="11">
        <f>IF(A265="","",IFERROR((C265-AVERAGE($C$2:$C$501))/STDEV($C$2:$C$501),0))</f>
      </c>
      <c r="J265" s="11">
        <f>IF(OR(A265="",H265=""),"",IFERROR((H265-AVERAGE($H$2:$H$501))/STDEV($H$2:$H$501),0))</f>
      </c>
      <c r="K265">
        <f>IF(OR(A265="",H265=""),"",IF(I265&gt;=0,IF(J265&gt;=0,"明星","问号"),IF(J265&gt;=0,"金牛","瘦狗")))</f>
      </c>
      <c r="L265">
        <f>IF(K265="","",CHOOSE(MATCH(K265,{"明星","金牛","问号","瘦狗"},0),"加仓备货、保持价格","加流量：补关键词、开推广","优化：改主图、改标题、调价格","尽早下架，把资源让出来"))</f>
      </c>
      <c r="M265">
        <f>IF(A265="","",IF(AND(I265&gt;1,E265=0),"高曝光零销量",IF(AND(D265&gt;=30,E265=0),"有点击无转化","")))</f>
      </c>
    </row>
    <row r="266" spans="1:13" x14ac:dyDescent="0.25">
      <c r="A266" s="8"/>
      <c r="B266" s="8"/>
      <c r="C266" s="9"/>
      <c r="D266" s="8"/>
      <c r="E266" s="8"/>
      <c r="F266" s="10">
        <f>IF(OR(A266="",C266=0),"",D266/C266)</f>
      </c>
      <c r="G266" s="10">
        <f>IF(OR(A266="",D266=0),"",E266/D266)</f>
      </c>
      <c r="H266" s="10">
        <f>IF(OR(A266="",D266=0),"",(G266+1.96^2/(2*D266)-1.96*SQRT(G266*(1-G266)/D266+1.96^2/(4*D266^2)))/(1+1.96^2/D266))</f>
      </c>
      <c r="I266" s="11">
        <f>IF(A266="","",IFERROR((C266-AVERAGE($C$2:$C$501))/STDEV($C$2:$C$501),0))</f>
      </c>
      <c r="J266" s="11">
        <f>IF(OR(A266="",H266=""),"",IFERROR((H266-AVERAGE($H$2:$H$501))/STDEV($H$2:$H$501),0))</f>
      </c>
      <c r="K266">
        <f>IF(OR(A266="",H266=""),"",IF(I266&gt;=0,IF(J266&gt;=0,"明星","问号"),IF(J266&gt;=0,"金牛","瘦狗")))</f>
      </c>
      <c r="L266">
        <f>IF(K266="","",CHOOSE(MATCH(K266,{"明星","金牛","问号","瘦狗"},0),"加仓备货、保持价格","加流量：补关键词、开推广","优化：改主图、改标题、调价格","尽早下架，把资源让出来"))</f>
      </c>
      <c r="M266">
        <f>IF(A266="","",IF(AND(I266&gt;1,E266=0),"高曝光零销量",IF(AND(D266&gt;=30,E266=0),"有点击无转化","")))</f>
      </c>
    </row>
    <row r="267" spans="1:13" x14ac:dyDescent="0.25">
      <c r="A267" s="8"/>
      <c r="B267" s="8"/>
      <c r="C267" s="9"/>
      <c r="D267" s="8"/>
      <c r="E267" s="8"/>
      <c r="F267" s="10">
        <f>IF(OR(A267="",C267=0),"",D267/C267)</f>
      </c>
      <c r="G267" s="10">
        <f>IF(OR(A267="",D267=0),"",E267/D267)</f>
      </c>
      <c r="H267" s="10">
        <f>IF(OR(A267="",D267=0),"",(G267+1.96^2/(2*D267)-1.96*SQRT(G267*(1-G267)/D267+1.96^2/(4*D267^2)))/(1+1.96^2/D267))</f>
      </c>
      <c r="I267" s="11">
        <f>IF(A267="","",IFERROR((C267-AVERAGE($C$2:$C$501))/STDEV($C$2:$C$501),0))</f>
      </c>
      <c r="J267" s="11">
        <f>IF(OR(A267="",H267=""),"",IFERROR((H267-AVERAGE($H$2:$H$501))/STDEV($H$2:$H$501),0))</f>
      </c>
      <c r="K267">
        <f>IF(OR(A267="",H267=""),"",IF(I267&gt;=0,IF(J267&gt;=0,"明星","问号"),IF(J267&gt;=0,"金牛","瘦狗")))</f>
      </c>
      <c r="L267">
        <f>IF(K267="","",CHOOSE(MATCH(K267,{"明星","金牛","问号","瘦狗"},0),"加仓备货、保持价格","加流量：补关键词、开推广","优化：改主图、改标题、调价格","尽早下架，把资源让出来"))</f>
      </c>
      <c r="M267">
        <f>IF(A267="","",IF(AND(I267&gt;1,E267=0),"高曝光零销量",IF(AND(D267&gt;=30,E267=0),"有点击无转化","")))</f>
      </c>
    </row>
    <row r="268" spans="1:13" x14ac:dyDescent="0.25">
      <c r="A268" s="8"/>
      <c r="B268" s="8"/>
      <c r="C268" s="9"/>
      <c r="D268" s="8"/>
      <c r="E268" s="8"/>
      <c r="F268" s="10">
        <f>IF(OR(A268="",C268=0),"",D268/C268)</f>
      </c>
      <c r="G268" s="10">
        <f>IF(OR(A268="",D268=0),"",E268/D268)</f>
      </c>
      <c r="H268" s="10">
        <f>IF(OR(A268="",D268=0),"",(G268+1.96^2/(2*D268)-1.96*SQRT(G268*(1-G268)/D268+1.96^2/(4*D268^2)))/(1+1.96^2/D268))</f>
      </c>
      <c r="I268" s="11">
        <f>IF(A268="","",IFERROR((C268-AVERAGE($C$2:$C$501))/STDEV($C$2:$C$501),0))</f>
      </c>
      <c r="J268" s="11">
        <f>IF(OR(A268="",H268=""),"",IFERROR((H268-AVERAGE($H$2:$H$501))/STDEV($H$2:$H$501),0))</f>
      </c>
      <c r="K268">
        <f>IF(OR(A268="",H268=""),"",IF(I268&gt;=0,IF(J268&gt;=0,"明星","问号"),IF(J268&gt;=0,"金牛","瘦狗")))</f>
      </c>
      <c r="L268">
        <f>IF(K268="","",CHOOSE(MATCH(K268,{"明星","金牛","问号","瘦狗"},0),"加仓备货、保持价格","加流量：补关键词、开推广","优化：改主图、改标题、调价格","尽早下架，把资源让出来"))</f>
      </c>
      <c r="M268">
        <f>IF(A268="","",IF(AND(I268&gt;1,E268=0),"高曝光零销量",IF(AND(D268&gt;=30,E268=0),"有点击无转化","")))</f>
      </c>
    </row>
    <row r="269" spans="1:13" x14ac:dyDescent="0.25">
      <c r="A269" s="8"/>
      <c r="B269" s="8"/>
      <c r="C269" s="9"/>
      <c r="D269" s="8"/>
      <c r="E269" s="8"/>
      <c r="F269" s="10">
        <f>IF(OR(A269="",C269=0),"",D269/C269)</f>
      </c>
      <c r="G269" s="10">
        <f>IF(OR(A269="",D269=0),"",E269/D269)</f>
      </c>
      <c r="H269" s="10">
        <f>IF(OR(A269="",D269=0),"",(G269+1.96^2/(2*D269)-1.96*SQRT(G269*(1-G269)/D269+1.96^2/(4*D269^2)))/(1+1.96^2/D269))</f>
      </c>
      <c r="I269" s="11">
        <f>IF(A269="","",IFERROR((C269-AVERAGE($C$2:$C$501))/STDEV($C$2:$C$501),0))</f>
      </c>
      <c r="J269" s="11">
        <f>IF(OR(A269="",H269=""),"",IFERROR((H269-AVERAGE($H$2:$H$501))/STDEV($H$2:$H$501),0))</f>
      </c>
      <c r="K269">
        <f>IF(OR(A269="",H269=""),"",IF(I269&gt;=0,IF(J269&gt;=0,"明星","问号"),IF(J269&gt;=0,"金牛","瘦狗")))</f>
      </c>
      <c r="L269">
        <f>IF(K269="","",CHOOSE(MATCH(K269,{"明星","金牛","问号","瘦狗"},0),"加仓备货、保持价格","加流量：补关键词、开推广","优化：改主图、改标题、调价格","尽早下架，把资源让出来"))</f>
      </c>
      <c r="M269">
        <f>IF(A269="","",IF(AND(I269&gt;1,E269=0),"高曝光零销量",IF(AND(D269&gt;=30,E269=0),"有点击无转化","")))</f>
      </c>
    </row>
    <row r="270" spans="1:13" x14ac:dyDescent="0.25">
      <c r="A270" s="8"/>
      <c r="B270" s="8"/>
      <c r="C270" s="9"/>
      <c r="D270" s="8"/>
      <c r="E270" s="8"/>
      <c r="F270" s="10">
        <f>IF(OR(A270="",C270=0),"",D270/C270)</f>
      </c>
      <c r="G270" s="10">
        <f>IF(OR(A270="",D270=0),"",E270/D270)</f>
      </c>
      <c r="H270" s="10">
        <f>IF(OR(A270="",D270=0),"",(G270+1.96^2/(2*D270)-1.96*SQRT(G270*(1-G270)/D270+1.96^2/(4*D270^2)))/(1+1.96^2/D270))</f>
      </c>
      <c r="I270" s="11">
        <f>IF(A270="","",IFERROR((C270-AVERAGE($C$2:$C$501))/STDEV($C$2:$C$501),0))</f>
      </c>
      <c r="J270" s="11">
        <f>IF(OR(A270="",H270=""),"",IFERROR((H270-AVERAGE($H$2:$H$501))/STDEV($H$2:$H$501),0))</f>
      </c>
      <c r="K270">
        <f>IF(OR(A270="",H270=""),"",IF(I270&gt;=0,IF(J270&gt;=0,"明星","问号"),IF(J270&gt;=0,"金牛","瘦狗")))</f>
      </c>
      <c r="L270">
        <f>IF(K270="","",CHOOSE(MATCH(K270,{"明星","金牛","问号","瘦狗"},0),"加仓备货、保持价格","加流量：补关键词、开推广","优化：改主图、改标题、调价格","尽早下架，把资源让出来"))</f>
      </c>
      <c r="M270">
        <f>IF(A270="","",IF(AND(I270&gt;1,E270=0),"高曝光零销量",IF(AND(D270&gt;=30,E270=0),"有点击无转化","")))</f>
      </c>
    </row>
    <row r="271" spans="1:13" x14ac:dyDescent="0.25">
      <c r="A271" s="8"/>
      <c r="B271" s="8"/>
      <c r="C271" s="9"/>
      <c r="D271" s="8"/>
      <c r="E271" s="8"/>
      <c r="F271" s="10">
        <f>IF(OR(A271="",C271=0),"",D271/C271)</f>
      </c>
      <c r="G271" s="10">
        <f>IF(OR(A271="",D271=0),"",E271/D271)</f>
      </c>
      <c r="H271" s="10">
        <f>IF(OR(A271="",D271=0),"",(G271+1.96^2/(2*D271)-1.96*SQRT(G271*(1-G271)/D271+1.96^2/(4*D271^2)))/(1+1.96^2/D271))</f>
      </c>
      <c r="I271" s="11">
        <f>IF(A271="","",IFERROR((C271-AVERAGE($C$2:$C$501))/STDEV($C$2:$C$501),0))</f>
      </c>
      <c r="J271" s="11">
        <f>IF(OR(A271="",H271=""),"",IFERROR((H271-AVERAGE($H$2:$H$501))/STDEV($H$2:$H$501),0))</f>
      </c>
      <c r="K271">
        <f>IF(OR(A271="",H271=""),"",IF(I271&gt;=0,IF(J271&gt;=0,"明星","问号"),IF(J271&gt;=0,"金牛","瘦狗")))</f>
      </c>
      <c r="L271">
        <f>IF(K271="","",CHOOSE(MATCH(K271,{"明星","金牛","问号","瘦狗"},0),"加仓备货、保持价格","加流量：补关键词、开推广","优化：改主图、改标题、调价格","尽早下架，把资源让出来"))</f>
      </c>
      <c r="M271">
        <f>IF(A271="","",IF(AND(I271&gt;1,E271=0),"高曝光零销量",IF(AND(D271&gt;=30,E271=0),"有点击无转化","")))</f>
      </c>
    </row>
    <row r="272" spans="1:13" x14ac:dyDescent="0.25">
      <c r="A272" s="8"/>
      <c r="B272" s="8"/>
      <c r="C272" s="9"/>
      <c r="D272" s="8"/>
      <c r="E272" s="8"/>
      <c r="F272" s="10">
        <f>IF(OR(A272="",C272=0),"",D272/C272)</f>
      </c>
      <c r="G272" s="10">
        <f>IF(OR(A272="",D272=0),"",E272/D272)</f>
      </c>
      <c r="H272" s="10">
        <f>IF(OR(A272="",D272=0),"",(G272+1.96^2/(2*D272)-1.96*SQRT(G272*(1-G272)/D272+1.96^2/(4*D272^2)))/(1+1.96^2/D272))</f>
      </c>
      <c r="I272" s="11">
        <f>IF(A272="","",IFERROR((C272-AVERAGE($C$2:$C$501))/STDEV($C$2:$C$501),0))</f>
      </c>
      <c r="J272" s="11">
        <f>IF(OR(A272="",H272=""),"",IFERROR((H272-AVERAGE($H$2:$H$501))/STDEV($H$2:$H$501),0))</f>
      </c>
      <c r="K272">
        <f>IF(OR(A272="",H272=""),"",IF(I272&gt;=0,IF(J272&gt;=0,"明星","问号"),IF(J272&gt;=0,"金牛","瘦狗")))</f>
      </c>
      <c r="L272">
        <f>IF(K272="","",CHOOSE(MATCH(K272,{"明星","金牛","问号","瘦狗"},0),"加仓备货、保持价格","加流量：补关键词、开推广","优化：改主图、改标题、调价格","尽早下架，把资源让出来"))</f>
      </c>
      <c r="M272">
        <f>IF(A272="","",IF(AND(I272&gt;1,E272=0),"高曝光零销量",IF(AND(D272&gt;=30,E272=0),"有点击无转化","")))</f>
      </c>
    </row>
    <row r="273" spans="1:13" x14ac:dyDescent="0.25">
      <c r="A273" s="8"/>
      <c r="B273" s="8"/>
      <c r="C273" s="9"/>
      <c r="D273" s="8"/>
      <c r="E273" s="8"/>
      <c r="F273" s="10">
        <f>IF(OR(A273="",C273=0),"",D273/C273)</f>
      </c>
      <c r="G273" s="10">
        <f>IF(OR(A273="",D273=0),"",E273/D273)</f>
      </c>
      <c r="H273" s="10">
        <f>IF(OR(A273="",D273=0),"",(G273+1.96^2/(2*D273)-1.96*SQRT(G273*(1-G273)/D273+1.96^2/(4*D273^2)))/(1+1.96^2/D273))</f>
      </c>
      <c r="I273" s="11">
        <f>IF(A273="","",IFERROR((C273-AVERAGE($C$2:$C$501))/STDEV($C$2:$C$501),0))</f>
      </c>
      <c r="J273" s="11">
        <f>IF(OR(A273="",H273=""),"",IFERROR((H273-AVERAGE($H$2:$H$501))/STDEV($H$2:$H$501),0))</f>
      </c>
      <c r="K273">
        <f>IF(OR(A273="",H273=""),"",IF(I273&gt;=0,IF(J273&gt;=0,"明星","问号"),IF(J273&gt;=0,"金牛","瘦狗")))</f>
      </c>
      <c r="L273">
        <f>IF(K273="","",CHOOSE(MATCH(K273,{"明星","金牛","问号","瘦狗"},0),"加仓备货、保持价格","加流量：补关键词、开推广","优化：改主图、改标题、调价格","尽早下架，把资源让出来"))</f>
      </c>
      <c r="M273">
        <f>IF(A273="","",IF(AND(I273&gt;1,E273=0),"高曝光零销量",IF(AND(D273&gt;=30,E273=0),"有点击无转化","")))</f>
      </c>
    </row>
    <row r="274" spans="1:13" x14ac:dyDescent="0.25">
      <c r="A274" s="8"/>
      <c r="B274" s="8"/>
      <c r="C274" s="9"/>
      <c r="D274" s="8"/>
      <c r="E274" s="8"/>
      <c r="F274" s="10">
        <f>IF(OR(A274="",C274=0),"",D274/C274)</f>
      </c>
      <c r="G274" s="10">
        <f>IF(OR(A274="",D274=0),"",E274/D274)</f>
      </c>
      <c r="H274" s="10">
        <f>IF(OR(A274="",D274=0),"",(G274+1.96^2/(2*D274)-1.96*SQRT(G274*(1-G274)/D274+1.96^2/(4*D274^2)))/(1+1.96^2/D274))</f>
      </c>
      <c r="I274" s="11">
        <f>IF(A274="","",IFERROR((C274-AVERAGE($C$2:$C$501))/STDEV($C$2:$C$501),0))</f>
      </c>
      <c r="J274" s="11">
        <f>IF(OR(A274="",H274=""),"",IFERROR((H274-AVERAGE($H$2:$H$501))/STDEV($H$2:$H$501),0))</f>
      </c>
      <c r="K274">
        <f>IF(OR(A274="",H274=""),"",IF(I274&gt;=0,IF(J274&gt;=0,"明星","问号"),IF(J274&gt;=0,"金牛","瘦狗")))</f>
      </c>
      <c r="L274">
        <f>IF(K274="","",CHOOSE(MATCH(K274,{"明星","金牛","问号","瘦狗"},0),"加仓备货、保持价格","加流量：补关键词、开推广","优化：改主图、改标题、调价格","尽早下架，把资源让出来"))</f>
      </c>
      <c r="M274">
        <f>IF(A274="","",IF(AND(I274&gt;1,E274=0),"高曝光零销量",IF(AND(D274&gt;=30,E274=0),"有点击无转化","")))</f>
      </c>
    </row>
    <row r="275" spans="1:13" x14ac:dyDescent="0.25">
      <c r="A275" s="8"/>
      <c r="B275" s="8"/>
      <c r="C275" s="9"/>
      <c r="D275" s="8"/>
      <c r="E275" s="8"/>
      <c r="F275" s="10">
        <f>IF(OR(A275="",C275=0),"",D275/C275)</f>
      </c>
      <c r="G275" s="10">
        <f>IF(OR(A275="",D275=0),"",E275/D275)</f>
      </c>
      <c r="H275" s="10">
        <f>IF(OR(A275="",D275=0),"",(G275+1.96^2/(2*D275)-1.96*SQRT(G275*(1-G275)/D275+1.96^2/(4*D275^2)))/(1+1.96^2/D275))</f>
      </c>
      <c r="I275" s="11">
        <f>IF(A275="","",IFERROR((C275-AVERAGE($C$2:$C$501))/STDEV($C$2:$C$501),0))</f>
      </c>
      <c r="J275" s="11">
        <f>IF(OR(A275="",H275=""),"",IFERROR((H275-AVERAGE($H$2:$H$501))/STDEV($H$2:$H$501),0))</f>
      </c>
      <c r="K275">
        <f>IF(OR(A275="",H275=""),"",IF(I275&gt;=0,IF(J275&gt;=0,"明星","问号"),IF(J275&gt;=0,"金牛","瘦狗")))</f>
      </c>
      <c r="L275">
        <f>IF(K275="","",CHOOSE(MATCH(K275,{"明星","金牛","问号","瘦狗"},0),"加仓备货、保持价格","加流量：补关键词、开推广","优化：改主图、改标题、调价格","尽早下架，把资源让出来"))</f>
      </c>
      <c r="M275">
        <f>IF(A275="","",IF(AND(I275&gt;1,E275=0),"高曝光零销量",IF(AND(D275&gt;=30,E275=0),"有点击无转化","")))</f>
      </c>
    </row>
    <row r="276" spans="1:13" x14ac:dyDescent="0.25">
      <c r="A276" s="8"/>
      <c r="B276" s="8"/>
      <c r="C276" s="9"/>
      <c r="D276" s="8"/>
      <c r="E276" s="8"/>
      <c r="F276" s="10">
        <f>IF(OR(A276="",C276=0),"",D276/C276)</f>
      </c>
      <c r="G276" s="10">
        <f>IF(OR(A276="",D276=0),"",E276/D276)</f>
      </c>
      <c r="H276" s="10">
        <f>IF(OR(A276="",D276=0),"",(G276+1.96^2/(2*D276)-1.96*SQRT(G276*(1-G276)/D276+1.96^2/(4*D276^2)))/(1+1.96^2/D276))</f>
      </c>
      <c r="I276" s="11">
        <f>IF(A276="","",IFERROR((C276-AVERAGE($C$2:$C$501))/STDEV($C$2:$C$501),0))</f>
      </c>
      <c r="J276" s="11">
        <f>IF(OR(A276="",H276=""),"",IFERROR((H276-AVERAGE($H$2:$H$501))/STDEV($H$2:$H$501),0))</f>
      </c>
      <c r="K276">
        <f>IF(OR(A276="",H276=""),"",IF(I276&gt;=0,IF(J276&gt;=0,"明星","问号"),IF(J276&gt;=0,"金牛","瘦狗")))</f>
      </c>
      <c r="L276">
        <f>IF(K276="","",CHOOSE(MATCH(K276,{"明星","金牛","问号","瘦狗"},0),"加仓备货、保持价格","加流量：补关键词、开推广","优化：改主图、改标题、调价格","尽早下架，把资源让出来"))</f>
      </c>
      <c r="M276">
        <f>IF(A276="","",IF(AND(I276&gt;1,E276=0),"高曝光零销量",IF(AND(D276&gt;=30,E276=0),"有点击无转化","")))</f>
      </c>
    </row>
    <row r="277" spans="1:13" x14ac:dyDescent="0.25">
      <c r="A277" s="8"/>
      <c r="B277" s="8"/>
      <c r="C277" s="9"/>
      <c r="D277" s="8"/>
      <c r="E277" s="8"/>
      <c r="F277" s="10">
        <f>IF(OR(A277="",C277=0),"",D277/C277)</f>
      </c>
      <c r="G277" s="10">
        <f>IF(OR(A277="",D277=0),"",E277/D277)</f>
      </c>
      <c r="H277" s="10">
        <f>IF(OR(A277="",D277=0),"",(G277+1.96^2/(2*D277)-1.96*SQRT(G277*(1-G277)/D277+1.96^2/(4*D277^2)))/(1+1.96^2/D277))</f>
      </c>
      <c r="I277" s="11">
        <f>IF(A277="","",IFERROR((C277-AVERAGE($C$2:$C$501))/STDEV($C$2:$C$501),0))</f>
      </c>
      <c r="J277" s="11">
        <f>IF(OR(A277="",H277=""),"",IFERROR((H277-AVERAGE($H$2:$H$501))/STDEV($H$2:$H$501),0))</f>
      </c>
      <c r="K277">
        <f>IF(OR(A277="",H277=""),"",IF(I277&gt;=0,IF(J277&gt;=0,"明星","问号"),IF(J277&gt;=0,"金牛","瘦狗")))</f>
      </c>
      <c r="L277">
        <f>IF(K277="","",CHOOSE(MATCH(K277,{"明星","金牛","问号","瘦狗"},0),"加仓备货、保持价格","加流量：补关键词、开推广","优化：改主图、改标题、调价格","尽早下架，把资源让出来"))</f>
      </c>
      <c r="M277">
        <f>IF(A277="","",IF(AND(I277&gt;1,E277=0),"高曝光零销量",IF(AND(D277&gt;=30,E277=0),"有点击无转化","")))</f>
      </c>
    </row>
    <row r="278" spans="1:13" x14ac:dyDescent="0.25">
      <c r="A278" s="8"/>
      <c r="B278" s="8"/>
      <c r="C278" s="9"/>
      <c r="D278" s="8"/>
      <c r="E278" s="8"/>
      <c r="F278" s="10">
        <f>IF(OR(A278="",C278=0),"",D278/C278)</f>
      </c>
      <c r="G278" s="10">
        <f>IF(OR(A278="",D278=0),"",E278/D278)</f>
      </c>
      <c r="H278" s="10">
        <f>IF(OR(A278="",D278=0),"",(G278+1.96^2/(2*D278)-1.96*SQRT(G278*(1-G278)/D278+1.96^2/(4*D278^2)))/(1+1.96^2/D278))</f>
      </c>
      <c r="I278" s="11">
        <f>IF(A278="","",IFERROR((C278-AVERAGE($C$2:$C$501))/STDEV($C$2:$C$501),0))</f>
      </c>
      <c r="J278" s="11">
        <f>IF(OR(A278="",H278=""),"",IFERROR((H278-AVERAGE($H$2:$H$501))/STDEV($H$2:$H$501),0))</f>
      </c>
      <c r="K278">
        <f>IF(OR(A278="",H278=""),"",IF(I278&gt;=0,IF(J278&gt;=0,"明星","问号"),IF(J278&gt;=0,"金牛","瘦狗")))</f>
      </c>
      <c r="L278">
        <f>IF(K278="","",CHOOSE(MATCH(K278,{"明星","金牛","问号","瘦狗"},0),"加仓备货、保持价格","加流量：补关键词、开推广","优化：改主图、改标题、调价格","尽早下架，把资源让出来"))</f>
      </c>
      <c r="M278">
        <f>IF(A278="","",IF(AND(I278&gt;1,E278=0),"高曝光零销量",IF(AND(D278&gt;=30,E278=0),"有点击无转化","")))</f>
      </c>
    </row>
    <row r="279" spans="1:13" x14ac:dyDescent="0.25">
      <c r="A279" s="8"/>
      <c r="B279" s="8"/>
      <c r="C279" s="9"/>
      <c r="D279" s="8"/>
      <c r="E279" s="8"/>
      <c r="F279" s="10">
        <f>IF(OR(A279="",C279=0),"",D279/C279)</f>
      </c>
      <c r="G279" s="10">
        <f>IF(OR(A279="",D279=0),"",E279/D279)</f>
      </c>
      <c r="H279" s="10">
        <f>IF(OR(A279="",D279=0),"",(G279+1.96^2/(2*D279)-1.96*SQRT(G279*(1-G279)/D279+1.96^2/(4*D279^2)))/(1+1.96^2/D279))</f>
      </c>
      <c r="I279" s="11">
        <f>IF(A279="","",IFERROR((C279-AVERAGE($C$2:$C$501))/STDEV($C$2:$C$501),0))</f>
      </c>
      <c r="J279" s="11">
        <f>IF(OR(A279="",H279=""),"",IFERROR((H279-AVERAGE($H$2:$H$501))/STDEV($H$2:$H$501),0))</f>
      </c>
      <c r="K279">
        <f>IF(OR(A279="",H279=""),"",IF(I279&gt;=0,IF(J279&gt;=0,"明星","问号"),IF(J279&gt;=0,"金牛","瘦狗")))</f>
      </c>
      <c r="L279">
        <f>IF(K279="","",CHOOSE(MATCH(K279,{"明星","金牛","问号","瘦狗"},0),"加仓备货、保持价格","加流量：补关键词、开推广","优化：改主图、改标题、调价格","尽早下架，把资源让出来"))</f>
      </c>
      <c r="M279">
        <f>IF(A279="","",IF(AND(I279&gt;1,E279=0),"高曝光零销量",IF(AND(D279&gt;=30,E279=0),"有点击无转化","")))</f>
      </c>
    </row>
    <row r="280" spans="1:13" x14ac:dyDescent="0.25">
      <c r="A280" s="8"/>
      <c r="B280" s="8"/>
      <c r="C280" s="9"/>
      <c r="D280" s="8"/>
      <c r="E280" s="8"/>
      <c r="F280" s="10">
        <f>IF(OR(A280="",C280=0),"",D280/C280)</f>
      </c>
      <c r="G280" s="10">
        <f>IF(OR(A280="",D280=0),"",E280/D280)</f>
      </c>
      <c r="H280" s="10">
        <f>IF(OR(A280="",D280=0),"",(G280+1.96^2/(2*D280)-1.96*SQRT(G280*(1-G280)/D280+1.96^2/(4*D280^2)))/(1+1.96^2/D280))</f>
      </c>
      <c r="I280" s="11">
        <f>IF(A280="","",IFERROR((C280-AVERAGE($C$2:$C$501))/STDEV($C$2:$C$501),0))</f>
      </c>
      <c r="J280" s="11">
        <f>IF(OR(A280="",H280=""),"",IFERROR((H280-AVERAGE($H$2:$H$501))/STDEV($H$2:$H$501),0))</f>
      </c>
      <c r="K280">
        <f>IF(OR(A280="",H280=""),"",IF(I280&gt;=0,IF(J280&gt;=0,"明星","问号"),IF(J280&gt;=0,"金牛","瘦狗")))</f>
      </c>
      <c r="L280">
        <f>IF(K280="","",CHOOSE(MATCH(K280,{"明星","金牛","问号","瘦狗"},0),"加仓备货、保持价格","加流量：补关键词、开推广","优化：改主图、改标题、调价格","尽早下架，把资源让出来"))</f>
      </c>
      <c r="M280">
        <f>IF(A280="","",IF(AND(I280&gt;1,E280=0),"高曝光零销量",IF(AND(D280&gt;=30,E280=0),"有点击无转化","")))</f>
      </c>
    </row>
    <row r="281" spans="1:13" x14ac:dyDescent="0.25">
      <c r="A281" s="8"/>
      <c r="B281" s="8"/>
      <c r="C281" s="9"/>
      <c r="D281" s="8"/>
      <c r="E281" s="8"/>
      <c r="F281" s="10">
        <f>IF(OR(A281="",C281=0),"",D281/C281)</f>
      </c>
      <c r="G281" s="10">
        <f>IF(OR(A281="",D281=0),"",E281/D281)</f>
      </c>
      <c r="H281" s="10">
        <f>IF(OR(A281="",D281=0),"",(G281+1.96^2/(2*D281)-1.96*SQRT(G281*(1-G281)/D281+1.96^2/(4*D281^2)))/(1+1.96^2/D281))</f>
      </c>
      <c r="I281" s="11">
        <f>IF(A281="","",IFERROR((C281-AVERAGE($C$2:$C$501))/STDEV($C$2:$C$501),0))</f>
      </c>
      <c r="J281" s="11">
        <f>IF(OR(A281="",H281=""),"",IFERROR((H281-AVERAGE($H$2:$H$501))/STDEV($H$2:$H$501),0))</f>
      </c>
      <c r="K281">
        <f>IF(OR(A281="",H281=""),"",IF(I281&gt;=0,IF(J281&gt;=0,"明星","问号"),IF(J281&gt;=0,"金牛","瘦狗")))</f>
      </c>
      <c r="L281">
        <f>IF(K281="","",CHOOSE(MATCH(K281,{"明星","金牛","问号","瘦狗"},0),"加仓备货、保持价格","加流量：补关键词、开推广","优化：改主图、改标题、调价格","尽早下架，把资源让出来"))</f>
      </c>
      <c r="M281">
        <f>IF(A281="","",IF(AND(I281&gt;1,E281=0),"高曝光零销量",IF(AND(D281&gt;=30,E281=0),"有点击无转化","")))</f>
      </c>
    </row>
    <row r="282" spans="1:13" x14ac:dyDescent="0.25">
      <c r="A282" s="8"/>
      <c r="B282" s="8"/>
      <c r="C282" s="9"/>
      <c r="D282" s="8"/>
      <c r="E282" s="8"/>
      <c r="F282" s="10">
        <f>IF(OR(A282="",C282=0),"",D282/C282)</f>
      </c>
      <c r="G282" s="10">
        <f>IF(OR(A282="",D282=0),"",E282/D282)</f>
      </c>
      <c r="H282" s="10">
        <f>IF(OR(A282="",D282=0),"",(G282+1.96^2/(2*D282)-1.96*SQRT(G282*(1-G282)/D282+1.96^2/(4*D282^2)))/(1+1.96^2/D282))</f>
      </c>
      <c r="I282" s="11">
        <f>IF(A282="","",IFERROR((C282-AVERAGE($C$2:$C$501))/STDEV($C$2:$C$501),0))</f>
      </c>
      <c r="J282" s="11">
        <f>IF(OR(A282="",H282=""),"",IFERROR((H282-AVERAGE($H$2:$H$501))/STDEV($H$2:$H$501),0))</f>
      </c>
      <c r="K282">
        <f>IF(OR(A282="",H282=""),"",IF(I282&gt;=0,IF(J282&gt;=0,"明星","问号"),IF(J282&gt;=0,"金牛","瘦狗")))</f>
      </c>
      <c r="L282">
        <f>IF(K282="","",CHOOSE(MATCH(K282,{"明星","金牛","问号","瘦狗"},0),"加仓备货、保持价格","加流量：补关键词、开推广","优化：改主图、改标题、调价格","尽早下架，把资源让出来"))</f>
      </c>
      <c r="M282">
        <f>IF(A282="","",IF(AND(I282&gt;1,E282=0),"高曝光零销量",IF(AND(D282&gt;=30,E282=0),"有点击无转化","")))</f>
      </c>
    </row>
    <row r="283" spans="1:13" x14ac:dyDescent="0.25">
      <c r="A283" s="8"/>
      <c r="B283" s="8"/>
      <c r="C283" s="9"/>
      <c r="D283" s="8"/>
      <c r="E283" s="8"/>
      <c r="F283" s="10">
        <f>IF(OR(A283="",C283=0),"",D283/C283)</f>
      </c>
      <c r="G283" s="10">
        <f>IF(OR(A283="",D283=0),"",E283/D283)</f>
      </c>
      <c r="H283" s="10">
        <f>IF(OR(A283="",D283=0),"",(G283+1.96^2/(2*D283)-1.96*SQRT(G283*(1-G283)/D283+1.96^2/(4*D283^2)))/(1+1.96^2/D283))</f>
      </c>
      <c r="I283" s="11">
        <f>IF(A283="","",IFERROR((C283-AVERAGE($C$2:$C$501))/STDEV($C$2:$C$501),0))</f>
      </c>
      <c r="J283" s="11">
        <f>IF(OR(A283="",H283=""),"",IFERROR((H283-AVERAGE($H$2:$H$501))/STDEV($H$2:$H$501),0))</f>
      </c>
      <c r="K283">
        <f>IF(OR(A283="",H283=""),"",IF(I283&gt;=0,IF(J283&gt;=0,"明星","问号"),IF(J283&gt;=0,"金牛","瘦狗")))</f>
      </c>
      <c r="L283">
        <f>IF(K283="","",CHOOSE(MATCH(K283,{"明星","金牛","问号","瘦狗"},0),"加仓备货、保持价格","加流量：补关键词、开推广","优化：改主图、改标题、调价格","尽早下架，把资源让出来"))</f>
      </c>
      <c r="M283">
        <f>IF(A283="","",IF(AND(I283&gt;1,E283=0),"高曝光零销量",IF(AND(D283&gt;=30,E283=0),"有点击无转化","")))</f>
      </c>
    </row>
    <row r="284" spans="1:13" x14ac:dyDescent="0.25">
      <c r="A284" s="8"/>
      <c r="B284" s="8"/>
      <c r="C284" s="9"/>
      <c r="D284" s="8"/>
      <c r="E284" s="8"/>
      <c r="F284" s="10">
        <f>IF(OR(A284="",C284=0),"",D284/C284)</f>
      </c>
      <c r="G284" s="10">
        <f>IF(OR(A284="",D284=0),"",E284/D284)</f>
      </c>
      <c r="H284" s="10">
        <f>IF(OR(A284="",D284=0),"",(G284+1.96^2/(2*D284)-1.96*SQRT(G284*(1-G284)/D284+1.96^2/(4*D284^2)))/(1+1.96^2/D284))</f>
      </c>
      <c r="I284" s="11">
        <f>IF(A284="","",IFERROR((C284-AVERAGE($C$2:$C$501))/STDEV($C$2:$C$501),0))</f>
      </c>
      <c r="J284" s="11">
        <f>IF(OR(A284="",H284=""),"",IFERROR((H284-AVERAGE($H$2:$H$501))/STDEV($H$2:$H$501),0))</f>
      </c>
      <c r="K284">
        <f>IF(OR(A284="",H284=""),"",IF(I284&gt;=0,IF(J284&gt;=0,"明星","问号"),IF(J284&gt;=0,"金牛","瘦狗")))</f>
      </c>
      <c r="L284">
        <f>IF(K284="","",CHOOSE(MATCH(K284,{"明星","金牛","问号","瘦狗"},0),"加仓备货、保持价格","加流量：补关键词、开推广","优化：改主图、改标题、调价格","尽早下架，把资源让出来"))</f>
      </c>
      <c r="M284">
        <f>IF(A284="","",IF(AND(I284&gt;1,E284=0),"高曝光零销量",IF(AND(D284&gt;=30,E284=0),"有点击无转化","")))</f>
      </c>
    </row>
    <row r="285" spans="1:13" x14ac:dyDescent="0.25">
      <c r="A285" s="8"/>
      <c r="B285" s="8"/>
      <c r="C285" s="9"/>
      <c r="D285" s="8"/>
      <c r="E285" s="8"/>
      <c r="F285" s="10">
        <f>IF(OR(A285="",C285=0),"",D285/C285)</f>
      </c>
      <c r="G285" s="10">
        <f>IF(OR(A285="",D285=0),"",E285/D285)</f>
      </c>
      <c r="H285" s="10">
        <f>IF(OR(A285="",D285=0),"",(G285+1.96^2/(2*D285)-1.96*SQRT(G285*(1-G285)/D285+1.96^2/(4*D285^2)))/(1+1.96^2/D285))</f>
      </c>
      <c r="I285" s="11">
        <f>IF(A285="","",IFERROR((C285-AVERAGE($C$2:$C$501))/STDEV($C$2:$C$501),0))</f>
      </c>
      <c r="J285" s="11">
        <f>IF(OR(A285="",H285=""),"",IFERROR((H285-AVERAGE($H$2:$H$501))/STDEV($H$2:$H$501),0))</f>
      </c>
      <c r="K285">
        <f>IF(OR(A285="",H285=""),"",IF(I285&gt;=0,IF(J285&gt;=0,"明星","问号"),IF(J285&gt;=0,"金牛","瘦狗")))</f>
      </c>
      <c r="L285">
        <f>IF(K285="","",CHOOSE(MATCH(K285,{"明星","金牛","问号","瘦狗"},0),"加仓备货、保持价格","加流量：补关键词、开推广","优化：改主图、改标题、调价格","尽早下架，把资源让出来"))</f>
      </c>
      <c r="M285">
        <f>IF(A285="","",IF(AND(I285&gt;1,E285=0),"高曝光零销量",IF(AND(D285&gt;=30,E285=0),"有点击无转化","")))</f>
      </c>
    </row>
    <row r="286" spans="1:13" x14ac:dyDescent="0.25">
      <c r="A286" s="8"/>
      <c r="B286" s="8"/>
      <c r="C286" s="9"/>
      <c r="D286" s="8"/>
      <c r="E286" s="8"/>
      <c r="F286" s="10">
        <f>IF(OR(A286="",C286=0),"",D286/C286)</f>
      </c>
      <c r="G286" s="10">
        <f>IF(OR(A286="",D286=0),"",E286/D286)</f>
      </c>
      <c r="H286" s="10">
        <f>IF(OR(A286="",D286=0),"",(G286+1.96^2/(2*D286)-1.96*SQRT(G286*(1-G286)/D286+1.96^2/(4*D286^2)))/(1+1.96^2/D286))</f>
      </c>
      <c r="I286" s="11">
        <f>IF(A286="","",IFERROR((C286-AVERAGE($C$2:$C$501))/STDEV($C$2:$C$501),0))</f>
      </c>
      <c r="J286" s="11">
        <f>IF(OR(A286="",H286=""),"",IFERROR((H286-AVERAGE($H$2:$H$501))/STDEV($H$2:$H$501),0))</f>
      </c>
      <c r="K286">
        <f>IF(OR(A286="",H286=""),"",IF(I286&gt;=0,IF(J286&gt;=0,"明星","问号"),IF(J286&gt;=0,"金牛","瘦狗")))</f>
      </c>
      <c r="L286">
        <f>IF(K286="","",CHOOSE(MATCH(K286,{"明星","金牛","问号","瘦狗"},0),"加仓备货、保持价格","加流量：补关键词、开推广","优化：改主图、改标题、调价格","尽早下架，把资源让出来"))</f>
      </c>
      <c r="M286">
        <f>IF(A286="","",IF(AND(I286&gt;1,E286=0),"高曝光零销量",IF(AND(D286&gt;=30,E286=0),"有点击无转化","")))</f>
      </c>
    </row>
    <row r="287" spans="1:13" x14ac:dyDescent="0.25">
      <c r="A287" s="8"/>
      <c r="B287" s="8"/>
      <c r="C287" s="9"/>
      <c r="D287" s="8"/>
      <c r="E287" s="8"/>
      <c r="F287" s="10">
        <f>IF(OR(A287="",C287=0),"",D287/C287)</f>
      </c>
      <c r="G287" s="10">
        <f>IF(OR(A287="",D287=0),"",E287/D287)</f>
      </c>
      <c r="H287" s="10">
        <f>IF(OR(A287="",D287=0),"",(G287+1.96^2/(2*D287)-1.96*SQRT(G287*(1-G287)/D287+1.96^2/(4*D287^2)))/(1+1.96^2/D287))</f>
      </c>
      <c r="I287" s="11">
        <f>IF(A287="","",IFERROR((C287-AVERAGE($C$2:$C$501))/STDEV($C$2:$C$501),0))</f>
      </c>
      <c r="J287" s="11">
        <f>IF(OR(A287="",H287=""),"",IFERROR((H287-AVERAGE($H$2:$H$501))/STDEV($H$2:$H$501),0))</f>
      </c>
      <c r="K287">
        <f>IF(OR(A287="",H287=""),"",IF(I287&gt;=0,IF(J287&gt;=0,"明星","问号"),IF(J287&gt;=0,"金牛","瘦狗")))</f>
      </c>
      <c r="L287">
        <f>IF(K287="","",CHOOSE(MATCH(K287,{"明星","金牛","问号","瘦狗"},0),"加仓备货、保持价格","加流量：补关键词、开推广","优化：改主图、改标题、调价格","尽早下架，把资源让出来"))</f>
      </c>
      <c r="M287">
        <f>IF(A287="","",IF(AND(I287&gt;1,E287=0),"高曝光零销量",IF(AND(D287&gt;=30,E287=0),"有点击无转化","")))</f>
      </c>
    </row>
    <row r="288" spans="1:13" x14ac:dyDescent="0.25">
      <c r="A288" s="8"/>
      <c r="B288" s="8"/>
      <c r="C288" s="9"/>
      <c r="D288" s="8"/>
      <c r="E288" s="8"/>
      <c r="F288" s="10">
        <f>IF(OR(A288="",C288=0),"",D288/C288)</f>
      </c>
      <c r="G288" s="10">
        <f>IF(OR(A288="",D288=0),"",E288/D288)</f>
      </c>
      <c r="H288" s="10">
        <f>IF(OR(A288="",D288=0),"",(G288+1.96^2/(2*D288)-1.96*SQRT(G288*(1-G288)/D288+1.96^2/(4*D288^2)))/(1+1.96^2/D288))</f>
      </c>
      <c r="I288" s="11">
        <f>IF(A288="","",IFERROR((C288-AVERAGE($C$2:$C$501))/STDEV($C$2:$C$501),0))</f>
      </c>
      <c r="J288" s="11">
        <f>IF(OR(A288="",H288=""),"",IFERROR((H288-AVERAGE($H$2:$H$501))/STDEV($H$2:$H$501),0))</f>
      </c>
      <c r="K288">
        <f>IF(OR(A288="",H288=""),"",IF(I288&gt;=0,IF(J288&gt;=0,"明星","问号"),IF(J288&gt;=0,"金牛","瘦狗")))</f>
      </c>
      <c r="L288">
        <f>IF(K288="","",CHOOSE(MATCH(K288,{"明星","金牛","问号","瘦狗"},0),"加仓备货、保持价格","加流量：补关键词、开推广","优化：改主图、改标题、调价格","尽早下架，把资源让出来"))</f>
      </c>
      <c r="M288">
        <f>IF(A288="","",IF(AND(I288&gt;1,E288=0),"高曝光零销量",IF(AND(D288&gt;=30,E288=0),"有点击无转化","")))</f>
      </c>
    </row>
    <row r="289" spans="1:13" x14ac:dyDescent="0.25">
      <c r="A289" s="8"/>
      <c r="B289" s="8"/>
      <c r="C289" s="9"/>
      <c r="D289" s="8"/>
      <c r="E289" s="8"/>
      <c r="F289" s="10">
        <f>IF(OR(A289="",C289=0),"",D289/C289)</f>
      </c>
      <c r="G289" s="10">
        <f>IF(OR(A289="",D289=0),"",E289/D289)</f>
      </c>
      <c r="H289" s="10">
        <f>IF(OR(A289="",D289=0),"",(G289+1.96^2/(2*D289)-1.96*SQRT(G289*(1-G289)/D289+1.96^2/(4*D289^2)))/(1+1.96^2/D289))</f>
      </c>
      <c r="I289" s="11">
        <f>IF(A289="","",IFERROR((C289-AVERAGE($C$2:$C$501))/STDEV($C$2:$C$501),0))</f>
      </c>
      <c r="J289" s="11">
        <f>IF(OR(A289="",H289=""),"",IFERROR((H289-AVERAGE($H$2:$H$501))/STDEV($H$2:$H$501),0))</f>
      </c>
      <c r="K289">
        <f>IF(OR(A289="",H289=""),"",IF(I289&gt;=0,IF(J289&gt;=0,"明星","问号"),IF(J289&gt;=0,"金牛","瘦狗")))</f>
      </c>
      <c r="L289">
        <f>IF(K289="","",CHOOSE(MATCH(K289,{"明星","金牛","问号","瘦狗"},0),"加仓备货、保持价格","加流量：补关键词、开推广","优化：改主图、改标题、调价格","尽早下架，把资源让出来"))</f>
      </c>
      <c r="M289">
        <f>IF(A289="","",IF(AND(I289&gt;1,E289=0),"高曝光零销量",IF(AND(D289&gt;=30,E289=0),"有点击无转化","")))</f>
      </c>
    </row>
    <row r="290" spans="1:13" x14ac:dyDescent="0.25">
      <c r="A290" s="8"/>
      <c r="B290" s="8"/>
      <c r="C290" s="9"/>
      <c r="D290" s="8"/>
      <c r="E290" s="8"/>
      <c r="F290" s="10">
        <f>IF(OR(A290="",C290=0),"",D290/C290)</f>
      </c>
      <c r="G290" s="10">
        <f>IF(OR(A290="",D290=0),"",E290/D290)</f>
      </c>
      <c r="H290" s="10">
        <f>IF(OR(A290="",D290=0),"",(G290+1.96^2/(2*D290)-1.96*SQRT(G290*(1-G290)/D290+1.96^2/(4*D290^2)))/(1+1.96^2/D290))</f>
      </c>
      <c r="I290" s="11">
        <f>IF(A290="","",IFERROR((C290-AVERAGE($C$2:$C$501))/STDEV($C$2:$C$501),0))</f>
      </c>
      <c r="J290" s="11">
        <f>IF(OR(A290="",H290=""),"",IFERROR((H290-AVERAGE($H$2:$H$501))/STDEV($H$2:$H$501),0))</f>
      </c>
      <c r="K290">
        <f>IF(OR(A290="",H290=""),"",IF(I290&gt;=0,IF(J290&gt;=0,"明星","问号"),IF(J290&gt;=0,"金牛","瘦狗")))</f>
      </c>
      <c r="L290">
        <f>IF(K290="","",CHOOSE(MATCH(K290,{"明星","金牛","问号","瘦狗"},0),"加仓备货、保持价格","加流量：补关键词、开推广","优化：改主图、改标题、调价格","尽早下架，把资源让出来"))</f>
      </c>
      <c r="M290">
        <f>IF(A290="","",IF(AND(I290&gt;1,E290=0),"高曝光零销量",IF(AND(D290&gt;=30,E290=0),"有点击无转化","")))</f>
      </c>
    </row>
    <row r="291" spans="1:13" x14ac:dyDescent="0.25">
      <c r="A291" s="8"/>
      <c r="B291" s="8"/>
      <c r="C291" s="9"/>
      <c r="D291" s="8"/>
      <c r="E291" s="8"/>
      <c r="F291" s="10">
        <f>IF(OR(A291="",C291=0),"",D291/C291)</f>
      </c>
      <c r="G291" s="10">
        <f>IF(OR(A291="",D291=0),"",E291/D291)</f>
      </c>
      <c r="H291" s="10">
        <f>IF(OR(A291="",D291=0),"",(G291+1.96^2/(2*D291)-1.96*SQRT(G291*(1-G291)/D291+1.96^2/(4*D291^2)))/(1+1.96^2/D291))</f>
      </c>
      <c r="I291" s="11">
        <f>IF(A291="","",IFERROR((C291-AVERAGE($C$2:$C$501))/STDEV($C$2:$C$501),0))</f>
      </c>
      <c r="J291" s="11">
        <f>IF(OR(A291="",H291=""),"",IFERROR((H291-AVERAGE($H$2:$H$501))/STDEV($H$2:$H$501),0))</f>
      </c>
      <c r="K291">
        <f>IF(OR(A291="",H291=""),"",IF(I291&gt;=0,IF(J291&gt;=0,"明星","问号"),IF(J291&gt;=0,"金牛","瘦狗")))</f>
      </c>
      <c r="L291">
        <f>IF(K291="","",CHOOSE(MATCH(K291,{"明星","金牛","问号","瘦狗"},0),"加仓备货、保持价格","加流量：补关键词、开推广","优化：改主图、改标题、调价格","尽早下架，把资源让出来"))</f>
      </c>
      <c r="M291">
        <f>IF(A291="","",IF(AND(I291&gt;1,E291=0),"高曝光零销量",IF(AND(D291&gt;=30,E291=0),"有点击无转化","")))</f>
      </c>
    </row>
    <row r="292" spans="1:13" x14ac:dyDescent="0.25">
      <c r="A292" s="8"/>
      <c r="B292" s="8"/>
      <c r="C292" s="9"/>
      <c r="D292" s="8"/>
      <c r="E292" s="8"/>
      <c r="F292" s="10">
        <f>IF(OR(A292="",C292=0),"",D292/C292)</f>
      </c>
      <c r="G292" s="10">
        <f>IF(OR(A292="",D292=0),"",E292/D292)</f>
      </c>
      <c r="H292" s="10">
        <f>IF(OR(A292="",D292=0),"",(G292+1.96^2/(2*D292)-1.96*SQRT(G292*(1-G292)/D292+1.96^2/(4*D292^2)))/(1+1.96^2/D292))</f>
      </c>
      <c r="I292" s="11">
        <f>IF(A292="","",IFERROR((C292-AVERAGE($C$2:$C$501))/STDEV($C$2:$C$501),0))</f>
      </c>
      <c r="J292" s="11">
        <f>IF(OR(A292="",H292=""),"",IFERROR((H292-AVERAGE($H$2:$H$501))/STDEV($H$2:$H$501),0))</f>
      </c>
      <c r="K292">
        <f>IF(OR(A292="",H292=""),"",IF(I292&gt;=0,IF(J292&gt;=0,"明星","问号"),IF(J292&gt;=0,"金牛","瘦狗")))</f>
      </c>
      <c r="L292">
        <f>IF(K292="","",CHOOSE(MATCH(K292,{"明星","金牛","问号","瘦狗"},0),"加仓备货、保持价格","加流量：补关键词、开推广","优化：改主图、改标题、调价格","尽早下架，把资源让出来"))</f>
      </c>
      <c r="M292">
        <f>IF(A292="","",IF(AND(I292&gt;1,E292=0),"高曝光零销量",IF(AND(D292&gt;=30,E292=0),"有点击无转化","")))</f>
      </c>
    </row>
    <row r="293" spans="1:13" x14ac:dyDescent="0.25">
      <c r="A293" s="8"/>
      <c r="B293" s="8"/>
      <c r="C293" s="9"/>
      <c r="D293" s="8"/>
      <c r="E293" s="8"/>
      <c r="F293" s="10">
        <f>IF(OR(A293="",C293=0),"",D293/C293)</f>
      </c>
      <c r="G293" s="10">
        <f>IF(OR(A293="",D293=0),"",E293/D293)</f>
      </c>
      <c r="H293" s="10">
        <f>IF(OR(A293="",D293=0),"",(G293+1.96^2/(2*D293)-1.96*SQRT(G293*(1-G293)/D293+1.96^2/(4*D293^2)))/(1+1.96^2/D293))</f>
      </c>
      <c r="I293" s="11">
        <f>IF(A293="","",IFERROR((C293-AVERAGE($C$2:$C$501))/STDEV($C$2:$C$501),0))</f>
      </c>
      <c r="J293" s="11">
        <f>IF(OR(A293="",H293=""),"",IFERROR((H293-AVERAGE($H$2:$H$501))/STDEV($H$2:$H$501),0))</f>
      </c>
      <c r="K293">
        <f>IF(OR(A293="",H293=""),"",IF(I293&gt;=0,IF(J293&gt;=0,"明星","问号"),IF(J293&gt;=0,"金牛","瘦狗")))</f>
      </c>
      <c r="L293">
        <f>IF(K293="","",CHOOSE(MATCH(K293,{"明星","金牛","问号","瘦狗"},0),"加仓备货、保持价格","加流量：补关键词、开推广","优化：改主图、改标题、调价格","尽早下架，把资源让出来"))</f>
      </c>
      <c r="M293">
        <f>IF(A293="","",IF(AND(I293&gt;1,E293=0),"高曝光零销量",IF(AND(D293&gt;=30,E293=0),"有点击无转化","")))</f>
      </c>
    </row>
    <row r="294" spans="1:13" x14ac:dyDescent="0.25">
      <c r="A294" s="8"/>
      <c r="B294" s="8"/>
      <c r="C294" s="9"/>
      <c r="D294" s="8"/>
      <c r="E294" s="8"/>
      <c r="F294" s="10">
        <f>IF(OR(A294="",C294=0),"",D294/C294)</f>
      </c>
      <c r="G294" s="10">
        <f>IF(OR(A294="",D294=0),"",E294/D294)</f>
      </c>
      <c r="H294" s="10">
        <f>IF(OR(A294="",D294=0),"",(G294+1.96^2/(2*D294)-1.96*SQRT(G294*(1-G294)/D294+1.96^2/(4*D294^2)))/(1+1.96^2/D294))</f>
      </c>
      <c r="I294" s="11">
        <f>IF(A294="","",IFERROR((C294-AVERAGE($C$2:$C$501))/STDEV($C$2:$C$501),0))</f>
      </c>
      <c r="J294" s="11">
        <f>IF(OR(A294="",H294=""),"",IFERROR((H294-AVERAGE($H$2:$H$501))/STDEV($H$2:$H$501),0))</f>
      </c>
      <c r="K294">
        <f>IF(OR(A294="",H294=""),"",IF(I294&gt;=0,IF(J294&gt;=0,"明星","问号"),IF(J294&gt;=0,"金牛","瘦狗")))</f>
      </c>
      <c r="L294">
        <f>IF(K294="","",CHOOSE(MATCH(K294,{"明星","金牛","问号","瘦狗"},0),"加仓备货、保持价格","加流量：补关键词、开推广","优化：改主图、改标题、调价格","尽早下架，把资源让出来"))</f>
      </c>
      <c r="M294">
        <f>IF(A294="","",IF(AND(I294&gt;1,E294=0),"高曝光零销量",IF(AND(D294&gt;=30,E294=0),"有点击无转化","")))</f>
      </c>
    </row>
    <row r="295" spans="1:13" x14ac:dyDescent="0.25">
      <c r="A295" s="8"/>
      <c r="B295" s="8"/>
      <c r="C295" s="9"/>
      <c r="D295" s="8"/>
      <c r="E295" s="8"/>
      <c r="F295" s="10">
        <f>IF(OR(A295="",C295=0),"",D295/C295)</f>
      </c>
      <c r="G295" s="10">
        <f>IF(OR(A295="",D295=0),"",E295/D295)</f>
      </c>
      <c r="H295" s="10">
        <f>IF(OR(A295="",D295=0),"",(G295+1.96^2/(2*D295)-1.96*SQRT(G295*(1-G295)/D295+1.96^2/(4*D295^2)))/(1+1.96^2/D295))</f>
      </c>
      <c r="I295" s="11">
        <f>IF(A295="","",IFERROR((C295-AVERAGE($C$2:$C$501))/STDEV($C$2:$C$501),0))</f>
      </c>
      <c r="J295" s="11">
        <f>IF(OR(A295="",H295=""),"",IFERROR((H295-AVERAGE($H$2:$H$501))/STDEV($H$2:$H$501),0))</f>
      </c>
      <c r="K295">
        <f>IF(OR(A295="",H295=""),"",IF(I295&gt;=0,IF(J295&gt;=0,"明星","问号"),IF(J295&gt;=0,"金牛","瘦狗")))</f>
      </c>
      <c r="L295">
        <f>IF(K295="","",CHOOSE(MATCH(K295,{"明星","金牛","问号","瘦狗"},0),"加仓备货、保持价格","加流量：补关键词、开推广","优化：改主图、改标题、调价格","尽早下架，把资源让出来"))</f>
      </c>
      <c r="M295">
        <f>IF(A295="","",IF(AND(I295&gt;1,E295=0),"高曝光零销量",IF(AND(D295&gt;=30,E295=0),"有点击无转化","")))</f>
      </c>
    </row>
    <row r="296" spans="1:13" x14ac:dyDescent="0.25">
      <c r="A296" s="8"/>
      <c r="B296" s="8"/>
      <c r="C296" s="9"/>
      <c r="D296" s="8"/>
      <c r="E296" s="8"/>
      <c r="F296" s="10">
        <f>IF(OR(A296="",C296=0),"",D296/C296)</f>
      </c>
      <c r="G296" s="10">
        <f>IF(OR(A296="",D296=0),"",E296/D296)</f>
      </c>
      <c r="H296" s="10">
        <f>IF(OR(A296="",D296=0),"",(G296+1.96^2/(2*D296)-1.96*SQRT(G296*(1-G296)/D296+1.96^2/(4*D296^2)))/(1+1.96^2/D296))</f>
      </c>
      <c r="I296" s="11">
        <f>IF(A296="","",IFERROR((C296-AVERAGE($C$2:$C$501))/STDEV($C$2:$C$501),0))</f>
      </c>
      <c r="J296" s="11">
        <f>IF(OR(A296="",H296=""),"",IFERROR((H296-AVERAGE($H$2:$H$501))/STDEV($H$2:$H$501),0))</f>
      </c>
      <c r="K296">
        <f>IF(OR(A296="",H296=""),"",IF(I296&gt;=0,IF(J296&gt;=0,"明星","问号"),IF(J296&gt;=0,"金牛","瘦狗")))</f>
      </c>
      <c r="L296">
        <f>IF(K296="","",CHOOSE(MATCH(K296,{"明星","金牛","问号","瘦狗"},0),"加仓备货、保持价格","加流量：补关键词、开推广","优化：改主图、改标题、调价格","尽早下架，把资源让出来"))</f>
      </c>
      <c r="M296">
        <f>IF(A296="","",IF(AND(I296&gt;1,E296=0),"高曝光零销量",IF(AND(D296&gt;=30,E296=0),"有点击无转化","")))</f>
      </c>
    </row>
    <row r="297" spans="1:13" x14ac:dyDescent="0.25">
      <c r="A297" s="8"/>
      <c r="B297" s="8"/>
      <c r="C297" s="9"/>
      <c r="D297" s="8"/>
      <c r="E297" s="8"/>
      <c r="F297" s="10">
        <f>IF(OR(A297="",C297=0),"",D297/C297)</f>
      </c>
      <c r="G297" s="10">
        <f>IF(OR(A297="",D297=0),"",E297/D297)</f>
      </c>
      <c r="H297" s="10">
        <f>IF(OR(A297="",D297=0),"",(G297+1.96^2/(2*D297)-1.96*SQRT(G297*(1-G297)/D297+1.96^2/(4*D297^2)))/(1+1.96^2/D297))</f>
      </c>
      <c r="I297" s="11">
        <f>IF(A297="","",IFERROR((C297-AVERAGE($C$2:$C$501))/STDEV($C$2:$C$501),0))</f>
      </c>
      <c r="J297" s="11">
        <f>IF(OR(A297="",H297=""),"",IFERROR((H297-AVERAGE($H$2:$H$501))/STDEV($H$2:$H$501),0))</f>
      </c>
      <c r="K297">
        <f>IF(OR(A297="",H297=""),"",IF(I297&gt;=0,IF(J297&gt;=0,"明星","问号"),IF(J297&gt;=0,"金牛","瘦狗")))</f>
      </c>
      <c r="L297">
        <f>IF(K297="","",CHOOSE(MATCH(K297,{"明星","金牛","问号","瘦狗"},0),"加仓备货、保持价格","加流量：补关键词、开推广","优化：改主图、改标题、调价格","尽早下架，把资源让出来"))</f>
      </c>
      <c r="M297">
        <f>IF(A297="","",IF(AND(I297&gt;1,E297=0),"高曝光零销量",IF(AND(D297&gt;=30,E297=0),"有点击无转化","")))</f>
      </c>
    </row>
    <row r="298" spans="1:13" x14ac:dyDescent="0.25">
      <c r="A298" s="8"/>
      <c r="B298" s="8"/>
      <c r="C298" s="9"/>
      <c r="D298" s="8"/>
      <c r="E298" s="8"/>
      <c r="F298" s="10">
        <f>IF(OR(A298="",C298=0),"",D298/C298)</f>
      </c>
      <c r="G298" s="10">
        <f>IF(OR(A298="",D298=0),"",E298/D298)</f>
      </c>
      <c r="H298" s="10">
        <f>IF(OR(A298="",D298=0),"",(G298+1.96^2/(2*D298)-1.96*SQRT(G298*(1-G298)/D298+1.96^2/(4*D298^2)))/(1+1.96^2/D298))</f>
      </c>
      <c r="I298" s="11">
        <f>IF(A298="","",IFERROR((C298-AVERAGE($C$2:$C$501))/STDEV($C$2:$C$501),0))</f>
      </c>
      <c r="J298" s="11">
        <f>IF(OR(A298="",H298=""),"",IFERROR((H298-AVERAGE($H$2:$H$501))/STDEV($H$2:$H$501),0))</f>
      </c>
      <c r="K298">
        <f>IF(OR(A298="",H298=""),"",IF(I298&gt;=0,IF(J298&gt;=0,"明星","问号"),IF(J298&gt;=0,"金牛","瘦狗")))</f>
      </c>
      <c r="L298">
        <f>IF(K298="","",CHOOSE(MATCH(K298,{"明星","金牛","问号","瘦狗"},0),"加仓备货、保持价格","加流量：补关键词、开推广","优化：改主图、改标题、调价格","尽早下架，把资源让出来"))</f>
      </c>
      <c r="M298">
        <f>IF(A298="","",IF(AND(I298&gt;1,E298=0),"高曝光零销量",IF(AND(D298&gt;=30,E298=0),"有点击无转化","")))</f>
      </c>
    </row>
    <row r="299" spans="1:13" x14ac:dyDescent="0.25">
      <c r="A299" s="8"/>
      <c r="B299" s="8"/>
      <c r="C299" s="9"/>
      <c r="D299" s="8"/>
      <c r="E299" s="8"/>
      <c r="F299" s="10">
        <f>IF(OR(A299="",C299=0),"",D299/C299)</f>
      </c>
      <c r="G299" s="10">
        <f>IF(OR(A299="",D299=0),"",E299/D299)</f>
      </c>
      <c r="H299" s="10">
        <f>IF(OR(A299="",D299=0),"",(G299+1.96^2/(2*D299)-1.96*SQRT(G299*(1-G299)/D299+1.96^2/(4*D299^2)))/(1+1.96^2/D299))</f>
      </c>
      <c r="I299" s="11">
        <f>IF(A299="","",IFERROR((C299-AVERAGE($C$2:$C$501))/STDEV($C$2:$C$501),0))</f>
      </c>
      <c r="J299" s="11">
        <f>IF(OR(A299="",H299=""),"",IFERROR((H299-AVERAGE($H$2:$H$501))/STDEV($H$2:$H$501),0))</f>
      </c>
      <c r="K299">
        <f>IF(OR(A299="",H299=""),"",IF(I299&gt;=0,IF(J299&gt;=0,"明星","问号"),IF(J299&gt;=0,"金牛","瘦狗")))</f>
      </c>
      <c r="L299">
        <f>IF(K299="","",CHOOSE(MATCH(K299,{"明星","金牛","问号","瘦狗"},0),"加仓备货、保持价格","加流量：补关键词、开推广","优化：改主图、改标题、调价格","尽早下架，把资源让出来"))</f>
      </c>
      <c r="M299">
        <f>IF(A299="","",IF(AND(I299&gt;1,E299=0),"高曝光零销量",IF(AND(D299&gt;=30,E299=0),"有点击无转化","")))</f>
      </c>
    </row>
    <row r="300" spans="1:13" x14ac:dyDescent="0.25">
      <c r="A300" s="8"/>
      <c r="B300" s="8"/>
      <c r="C300" s="9"/>
      <c r="D300" s="8"/>
      <c r="E300" s="8"/>
      <c r="F300" s="10">
        <f>IF(OR(A300="",C300=0),"",D300/C300)</f>
      </c>
      <c r="G300" s="10">
        <f>IF(OR(A300="",D300=0),"",E300/D300)</f>
      </c>
      <c r="H300" s="10">
        <f>IF(OR(A300="",D300=0),"",(G300+1.96^2/(2*D300)-1.96*SQRT(G300*(1-G300)/D300+1.96^2/(4*D300^2)))/(1+1.96^2/D300))</f>
      </c>
      <c r="I300" s="11">
        <f>IF(A300="","",IFERROR((C300-AVERAGE($C$2:$C$501))/STDEV($C$2:$C$501),0))</f>
      </c>
      <c r="J300" s="11">
        <f>IF(OR(A300="",H300=""),"",IFERROR((H300-AVERAGE($H$2:$H$501))/STDEV($H$2:$H$501),0))</f>
      </c>
      <c r="K300">
        <f>IF(OR(A300="",H300=""),"",IF(I300&gt;=0,IF(J300&gt;=0,"明星","问号"),IF(J300&gt;=0,"金牛","瘦狗")))</f>
      </c>
      <c r="L300">
        <f>IF(K300="","",CHOOSE(MATCH(K300,{"明星","金牛","问号","瘦狗"},0),"加仓备货、保持价格","加流量：补关键词、开推广","优化：改主图、改标题、调价格","尽早下架，把资源让出来"))</f>
      </c>
      <c r="M300">
        <f>IF(A300="","",IF(AND(I300&gt;1,E300=0),"高曝光零销量",IF(AND(D300&gt;=30,E300=0),"有点击无转化","")))</f>
      </c>
    </row>
    <row r="301" spans="1:13" x14ac:dyDescent="0.25">
      <c r="A301" s="8"/>
      <c r="B301" s="8"/>
      <c r="C301" s="9"/>
      <c r="D301" s="8"/>
      <c r="E301" s="8"/>
      <c r="F301" s="10">
        <f>IF(OR(A301="",C301=0),"",D301/C301)</f>
      </c>
      <c r="G301" s="10">
        <f>IF(OR(A301="",D301=0),"",E301/D301)</f>
      </c>
      <c r="H301" s="10">
        <f>IF(OR(A301="",D301=0),"",(G301+1.96^2/(2*D301)-1.96*SQRT(G301*(1-G301)/D301+1.96^2/(4*D301^2)))/(1+1.96^2/D301))</f>
      </c>
      <c r="I301" s="11">
        <f>IF(A301="","",IFERROR((C301-AVERAGE($C$2:$C$501))/STDEV($C$2:$C$501),0))</f>
      </c>
      <c r="J301" s="11">
        <f>IF(OR(A301="",H301=""),"",IFERROR((H301-AVERAGE($H$2:$H$501))/STDEV($H$2:$H$501),0))</f>
      </c>
      <c r="K301">
        <f>IF(OR(A301="",H301=""),"",IF(I301&gt;=0,IF(J301&gt;=0,"明星","问号"),IF(J301&gt;=0,"金牛","瘦狗")))</f>
      </c>
      <c r="L301">
        <f>IF(K301="","",CHOOSE(MATCH(K301,{"明星","金牛","问号","瘦狗"},0),"加仓备货、保持价格","加流量：补关键词、开推广","优化：改主图、改标题、调价格","尽早下架，把资源让出来"))</f>
      </c>
      <c r="M301">
        <f>IF(A301="","",IF(AND(I301&gt;1,E301=0),"高曝光零销量",IF(AND(D301&gt;=30,E301=0),"有点击无转化","")))</f>
      </c>
    </row>
    <row r="302" spans="1:13" x14ac:dyDescent="0.25">
      <c r="A302" s="8"/>
      <c r="B302" s="8"/>
      <c r="C302" s="9"/>
      <c r="D302" s="8"/>
      <c r="E302" s="8"/>
      <c r="F302" s="10">
        <f>IF(OR(A302="",C302=0),"",D302/C302)</f>
      </c>
      <c r="G302" s="10">
        <f>IF(OR(A302="",D302=0),"",E302/D302)</f>
      </c>
      <c r="H302" s="10">
        <f>IF(OR(A302="",D302=0),"",(G302+1.96^2/(2*D302)-1.96*SQRT(G302*(1-G302)/D302+1.96^2/(4*D302^2)))/(1+1.96^2/D302))</f>
      </c>
      <c r="I302" s="11">
        <f>IF(A302="","",IFERROR((C302-AVERAGE($C$2:$C$501))/STDEV($C$2:$C$501),0))</f>
      </c>
      <c r="J302" s="11">
        <f>IF(OR(A302="",H302=""),"",IFERROR((H302-AVERAGE($H$2:$H$501))/STDEV($H$2:$H$501),0))</f>
      </c>
      <c r="K302">
        <f>IF(OR(A302="",H302=""),"",IF(I302&gt;=0,IF(J302&gt;=0,"明星","问号"),IF(J302&gt;=0,"金牛","瘦狗")))</f>
      </c>
      <c r="L302">
        <f>IF(K302="","",CHOOSE(MATCH(K302,{"明星","金牛","问号","瘦狗"},0),"加仓备货、保持价格","加流量：补关键词、开推广","优化：改主图、改标题、调价格","尽早下架，把资源让出来"))</f>
      </c>
      <c r="M302">
        <f>IF(A302="","",IF(AND(I302&gt;1,E302=0),"高曝光零销量",IF(AND(D302&gt;=30,E302=0),"有点击无转化","")))</f>
      </c>
    </row>
    <row r="303" spans="1:13" x14ac:dyDescent="0.25">
      <c r="A303" s="8"/>
      <c r="B303" s="8"/>
      <c r="C303" s="9"/>
      <c r="D303" s="8"/>
      <c r="E303" s="8"/>
      <c r="F303" s="10">
        <f>IF(OR(A303="",C303=0),"",D303/C303)</f>
      </c>
      <c r="G303" s="10">
        <f>IF(OR(A303="",D303=0),"",E303/D303)</f>
      </c>
      <c r="H303" s="10">
        <f>IF(OR(A303="",D303=0),"",(G303+1.96^2/(2*D303)-1.96*SQRT(G303*(1-G303)/D303+1.96^2/(4*D303^2)))/(1+1.96^2/D303))</f>
      </c>
      <c r="I303" s="11">
        <f>IF(A303="","",IFERROR((C303-AVERAGE($C$2:$C$501))/STDEV($C$2:$C$501),0))</f>
      </c>
      <c r="J303" s="11">
        <f>IF(OR(A303="",H303=""),"",IFERROR((H303-AVERAGE($H$2:$H$501))/STDEV($H$2:$H$501),0))</f>
      </c>
      <c r="K303">
        <f>IF(OR(A303="",H303=""),"",IF(I303&gt;=0,IF(J303&gt;=0,"明星","问号"),IF(J303&gt;=0,"金牛","瘦狗")))</f>
      </c>
      <c r="L303">
        <f>IF(K303="","",CHOOSE(MATCH(K303,{"明星","金牛","问号","瘦狗"},0),"加仓备货、保持价格","加流量：补关键词、开推广","优化：改主图、改标题、调价格","尽早下架，把资源让出来"))</f>
      </c>
      <c r="M303">
        <f>IF(A303="","",IF(AND(I303&gt;1,E303=0),"高曝光零销量",IF(AND(D303&gt;=30,E303=0),"有点击无转化","")))</f>
      </c>
    </row>
    <row r="304" spans="1:13" x14ac:dyDescent="0.25">
      <c r="A304" s="8"/>
      <c r="B304" s="8"/>
      <c r="C304" s="9"/>
      <c r="D304" s="8"/>
      <c r="E304" s="8"/>
      <c r="F304" s="10">
        <f>IF(OR(A304="",C304=0),"",D304/C304)</f>
      </c>
      <c r="G304" s="10">
        <f>IF(OR(A304="",D304=0),"",E304/D304)</f>
      </c>
      <c r="H304" s="10">
        <f>IF(OR(A304="",D304=0),"",(G304+1.96^2/(2*D304)-1.96*SQRT(G304*(1-G304)/D304+1.96^2/(4*D304^2)))/(1+1.96^2/D304))</f>
      </c>
      <c r="I304" s="11">
        <f>IF(A304="","",IFERROR((C304-AVERAGE($C$2:$C$501))/STDEV($C$2:$C$501),0))</f>
      </c>
      <c r="J304" s="11">
        <f>IF(OR(A304="",H304=""),"",IFERROR((H304-AVERAGE($H$2:$H$501))/STDEV($H$2:$H$501),0))</f>
      </c>
      <c r="K304">
        <f>IF(OR(A304="",H304=""),"",IF(I304&gt;=0,IF(J304&gt;=0,"明星","问号"),IF(J304&gt;=0,"金牛","瘦狗")))</f>
      </c>
      <c r="L304">
        <f>IF(K304="","",CHOOSE(MATCH(K304,{"明星","金牛","问号","瘦狗"},0),"加仓备货、保持价格","加流量：补关键词、开推广","优化：改主图、改标题、调价格","尽早下架，把资源让出来"))</f>
      </c>
      <c r="M304">
        <f>IF(A304="","",IF(AND(I304&gt;1,E304=0),"高曝光零销量",IF(AND(D304&gt;=30,E304=0),"有点击无转化","")))</f>
      </c>
    </row>
    <row r="305" spans="1:13" x14ac:dyDescent="0.25">
      <c r="A305" s="8"/>
      <c r="B305" s="8"/>
      <c r="C305" s="9"/>
      <c r="D305" s="8"/>
      <c r="E305" s="8"/>
      <c r="F305" s="10">
        <f>IF(OR(A305="",C305=0),"",D305/C305)</f>
      </c>
      <c r="G305" s="10">
        <f>IF(OR(A305="",D305=0),"",E305/D305)</f>
      </c>
      <c r="H305" s="10">
        <f>IF(OR(A305="",D305=0),"",(G305+1.96^2/(2*D305)-1.96*SQRT(G305*(1-G305)/D305+1.96^2/(4*D305^2)))/(1+1.96^2/D305))</f>
      </c>
      <c r="I305" s="11">
        <f>IF(A305="","",IFERROR((C305-AVERAGE($C$2:$C$501))/STDEV($C$2:$C$501),0))</f>
      </c>
      <c r="J305" s="11">
        <f>IF(OR(A305="",H305=""),"",IFERROR((H305-AVERAGE($H$2:$H$501))/STDEV($H$2:$H$501),0))</f>
      </c>
      <c r="K305">
        <f>IF(OR(A305="",H305=""),"",IF(I305&gt;=0,IF(J305&gt;=0,"明星","问号"),IF(J305&gt;=0,"金牛","瘦狗")))</f>
      </c>
      <c r="L305">
        <f>IF(K305="","",CHOOSE(MATCH(K305,{"明星","金牛","问号","瘦狗"},0),"加仓备货、保持价格","加流量：补关键词、开推广","优化：改主图、改标题、调价格","尽早下架，把资源让出来"))</f>
      </c>
      <c r="M305">
        <f>IF(A305="","",IF(AND(I305&gt;1,E305=0),"高曝光零销量",IF(AND(D305&gt;=30,E305=0),"有点击无转化","")))</f>
      </c>
    </row>
    <row r="306" spans="1:13" x14ac:dyDescent="0.25">
      <c r="A306" s="8"/>
      <c r="B306" s="8"/>
      <c r="C306" s="9"/>
      <c r="D306" s="8"/>
      <c r="E306" s="8"/>
      <c r="F306" s="10">
        <f>IF(OR(A306="",C306=0),"",D306/C306)</f>
      </c>
      <c r="G306" s="10">
        <f>IF(OR(A306="",D306=0),"",E306/D306)</f>
      </c>
      <c r="H306" s="10">
        <f>IF(OR(A306="",D306=0),"",(G306+1.96^2/(2*D306)-1.96*SQRT(G306*(1-G306)/D306+1.96^2/(4*D306^2)))/(1+1.96^2/D306))</f>
      </c>
      <c r="I306" s="11">
        <f>IF(A306="","",IFERROR((C306-AVERAGE($C$2:$C$501))/STDEV($C$2:$C$501),0))</f>
      </c>
      <c r="J306" s="11">
        <f>IF(OR(A306="",H306=""),"",IFERROR((H306-AVERAGE($H$2:$H$501))/STDEV($H$2:$H$501),0))</f>
      </c>
      <c r="K306">
        <f>IF(OR(A306="",H306=""),"",IF(I306&gt;=0,IF(J306&gt;=0,"明星","问号"),IF(J306&gt;=0,"金牛","瘦狗")))</f>
      </c>
      <c r="L306">
        <f>IF(K306="","",CHOOSE(MATCH(K306,{"明星","金牛","问号","瘦狗"},0),"加仓备货、保持价格","加流量：补关键词、开推广","优化：改主图、改标题、调价格","尽早下架，把资源让出来"))</f>
      </c>
      <c r="M306">
        <f>IF(A306="","",IF(AND(I306&gt;1,E306=0),"高曝光零销量",IF(AND(D306&gt;=30,E306=0),"有点击无转化","")))</f>
      </c>
    </row>
    <row r="307" spans="1:13" x14ac:dyDescent="0.25">
      <c r="A307" s="8"/>
      <c r="B307" s="8"/>
      <c r="C307" s="9"/>
      <c r="D307" s="8"/>
      <c r="E307" s="8"/>
      <c r="F307" s="10">
        <f>IF(OR(A307="",C307=0),"",D307/C307)</f>
      </c>
      <c r="G307" s="10">
        <f>IF(OR(A307="",D307=0),"",E307/D307)</f>
      </c>
      <c r="H307" s="10">
        <f>IF(OR(A307="",D307=0),"",(G307+1.96^2/(2*D307)-1.96*SQRT(G307*(1-G307)/D307+1.96^2/(4*D307^2)))/(1+1.96^2/D307))</f>
      </c>
      <c r="I307" s="11">
        <f>IF(A307="","",IFERROR((C307-AVERAGE($C$2:$C$501))/STDEV($C$2:$C$501),0))</f>
      </c>
      <c r="J307" s="11">
        <f>IF(OR(A307="",H307=""),"",IFERROR((H307-AVERAGE($H$2:$H$501))/STDEV($H$2:$H$501),0))</f>
      </c>
      <c r="K307">
        <f>IF(OR(A307="",H307=""),"",IF(I307&gt;=0,IF(J307&gt;=0,"明星","问号"),IF(J307&gt;=0,"金牛","瘦狗")))</f>
      </c>
      <c r="L307">
        <f>IF(K307="","",CHOOSE(MATCH(K307,{"明星","金牛","问号","瘦狗"},0),"加仓备货、保持价格","加流量：补关键词、开推广","优化：改主图、改标题、调价格","尽早下架，把资源让出来"))</f>
      </c>
      <c r="M307">
        <f>IF(A307="","",IF(AND(I307&gt;1,E307=0),"高曝光零销量",IF(AND(D307&gt;=30,E307=0),"有点击无转化","")))</f>
      </c>
    </row>
    <row r="308" spans="1:13" x14ac:dyDescent="0.25">
      <c r="A308" s="8"/>
      <c r="B308" s="8"/>
      <c r="C308" s="9"/>
      <c r="D308" s="8"/>
      <c r="E308" s="8"/>
      <c r="F308" s="10">
        <f>IF(OR(A308="",C308=0),"",D308/C308)</f>
      </c>
      <c r="G308" s="10">
        <f>IF(OR(A308="",D308=0),"",E308/D308)</f>
      </c>
      <c r="H308" s="10">
        <f>IF(OR(A308="",D308=0),"",(G308+1.96^2/(2*D308)-1.96*SQRT(G308*(1-G308)/D308+1.96^2/(4*D308^2)))/(1+1.96^2/D308))</f>
      </c>
      <c r="I308" s="11">
        <f>IF(A308="","",IFERROR((C308-AVERAGE($C$2:$C$501))/STDEV($C$2:$C$501),0))</f>
      </c>
      <c r="J308" s="11">
        <f>IF(OR(A308="",H308=""),"",IFERROR((H308-AVERAGE($H$2:$H$501))/STDEV($H$2:$H$501),0))</f>
      </c>
      <c r="K308">
        <f>IF(OR(A308="",H308=""),"",IF(I308&gt;=0,IF(J308&gt;=0,"明星","问号"),IF(J308&gt;=0,"金牛","瘦狗")))</f>
      </c>
      <c r="L308">
        <f>IF(K308="","",CHOOSE(MATCH(K308,{"明星","金牛","问号","瘦狗"},0),"加仓备货、保持价格","加流量：补关键词、开推广","优化：改主图、改标题、调价格","尽早下架，把资源让出来"))</f>
      </c>
      <c r="M308">
        <f>IF(A308="","",IF(AND(I308&gt;1,E308=0),"高曝光零销量",IF(AND(D308&gt;=30,E308=0),"有点击无转化","")))</f>
      </c>
    </row>
    <row r="309" spans="1:13" x14ac:dyDescent="0.25">
      <c r="A309" s="8"/>
      <c r="B309" s="8"/>
      <c r="C309" s="9"/>
      <c r="D309" s="8"/>
      <c r="E309" s="8"/>
      <c r="F309" s="10">
        <f>IF(OR(A309="",C309=0),"",D309/C309)</f>
      </c>
      <c r="G309" s="10">
        <f>IF(OR(A309="",D309=0),"",E309/D309)</f>
      </c>
      <c r="H309" s="10">
        <f>IF(OR(A309="",D309=0),"",(G309+1.96^2/(2*D309)-1.96*SQRT(G309*(1-G309)/D309+1.96^2/(4*D309^2)))/(1+1.96^2/D309))</f>
      </c>
      <c r="I309" s="11">
        <f>IF(A309="","",IFERROR((C309-AVERAGE($C$2:$C$501))/STDEV($C$2:$C$501),0))</f>
      </c>
      <c r="J309" s="11">
        <f>IF(OR(A309="",H309=""),"",IFERROR((H309-AVERAGE($H$2:$H$501))/STDEV($H$2:$H$501),0))</f>
      </c>
      <c r="K309">
        <f>IF(OR(A309="",H309=""),"",IF(I309&gt;=0,IF(J309&gt;=0,"明星","问号"),IF(J309&gt;=0,"金牛","瘦狗")))</f>
      </c>
      <c r="L309">
        <f>IF(K309="","",CHOOSE(MATCH(K309,{"明星","金牛","问号","瘦狗"},0),"加仓备货、保持价格","加流量：补关键词、开推广","优化：改主图、改标题、调价格","尽早下架，把资源让出来"))</f>
      </c>
      <c r="M309">
        <f>IF(A309="","",IF(AND(I309&gt;1,E309=0),"高曝光零销量",IF(AND(D309&gt;=30,E309=0),"有点击无转化","")))</f>
      </c>
    </row>
    <row r="310" spans="1:13" x14ac:dyDescent="0.25">
      <c r="A310" s="8"/>
      <c r="B310" s="8"/>
      <c r="C310" s="9"/>
      <c r="D310" s="8"/>
      <c r="E310" s="8"/>
      <c r="F310" s="10">
        <f>IF(OR(A310="",C310=0),"",D310/C310)</f>
      </c>
      <c r="G310" s="10">
        <f>IF(OR(A310="",D310=0),"",E310/D310)</f>
      </c>
      <c r="H310" s="10">
        <f>IF(OR(A310="",D310=0),"",(G310+1.96^2/(2*D310)-1.96*SQRT(G310*(1-G310)/D310+1.96^2/(4*D310^2)))/(1+1.96^2/D310))</f>
      </c>
      <c r="I310" s="11">
        <f>IF(A310="","",IFERROR((C310-AVERAGE($C$2:$C$501))/STDEV($C$2:$C$501),0))</f>
      </c>
      <c r="J310" s="11">
        <f>IF(OR(A310="",H310=""),"",IFERROR((H310-AVERAGE($H$2:$H$501))/STDEV($H$2:$H$501),0))</f>
      </c>
      <c r="K310">
        <f>IF(OR(A310="",H310=""),"",IF(I310&gt;=0,IF(J310&gt;=0,"明星","问号"),IF(J310&gt;=0,"金牛","瘦狗")))</f>
      </c>
      <c r="L310">
        <f>IF(K310="","",CHOOSE(MATCH(K310,{"明星","金牛","问号","瘦狗"},0),"加仓备货、保持价格","加流量：补关键词、开推广","优化：改主图、改标题、调价格","尽早下架，把资源让出来"))</f>
      </c>
      <c r="M310">
        <f>IF(A310="","",IF(AND(I310&gt;1,E310=0),"高曝光零销量",IF(AND(D310&gt;=30,E310=0),"有点击无转化","")))</f>
      </c>
    </row>
    <row r="311" spans="1:13" x14ac:dyDescent="0.25">
      <c r="A311" s="8"/>
      <c r="B311" s="8"/>
      <c r="C311" s="9"/>
      <c r="D311" s="8"/>
      <c r="E311" s="8"/>
      <c r="F311" s="10">
        <f>IF(OR(A311="",C311=0),"",D311/C311)</f>
      </c>
      <c r="G311" s="10">
        <f>IF(OR(A311="",D311=0),"",E311/D311)</f>
      </c>
      <c r="H311" s="10">
        <f>IF(OR(A311="",D311=0),"",(G311+1.96^2/(2*D311)-1.96*SQRT(G311*(1-G311)/D311+1.96^2/(4*D311^2)))/(1+1.96^2/D311))</f>
      </c>
      <c r="I311" s="11">
        <f>IF(A311="","",IFERROR((C311-AVERAGE($C$2:$C$501))/STDEV($C$2:$C$501),0))</f>
      </c>
      <c r="J311" s="11">
        <f>IF(OR(A311="",H311=""),"",IFERROR((H311-AVERAGE($H$2:$H$501))/STDEV($H$2:$H$501),0))</f>
      </c>
      <c r="K311">
        <f>IF(OR(A311="",H311=""),"",IF(I311&gt;=0,IF(J311&gt;=0,"明星","问号"),IF(J311&gt;=0,"金牛","瘦狗")))</f>
      </c>
      <c r="L311">
        <f>IF(K311="","",CHOOSE(MATCH(K311,{"明星","金牛","问号","瘦狗"},0),"加仓备货、保持价格","加流量：补关键词、开推广","优化：改主图、改标题、调价格","尽早下架，把资源让出来"))</f>
      </c>
      <c r="M311">
        <f>IF(A311="","",IF(AND(I311&gt;1,E311=0),"高曝光零销量",IF(AND(D311&gt;=30,E311=0),"有点击无转化","")))</f>
      </c>
    </row>
    <row r="312" spans="1:13" x14ac:dyDescent="0.25">
      <c r="A312" s="8"/>
      <c r="B312" s="8"/>
      <c r="C312" s="9"/>
      <c r="D312" s="8"/>
      <c r="E312" s="8"/>
      <c r="F312" s="10">
        <f>IF(OR(A312="",C312=0),"",D312/C312)</f>
      </c>
      <c r="G312" s="10">
        <f>IF(OR(A312="",D312=0),"",E312/D312)</f>
      </c>
      <c r="H312" s="10">
        <f>IF(OR(A312="",D312=0),"",(G312+1.96^2/(2*D312)-1.96*SQRT(G312*(1-G312)/D312+1.96^2/(4*D312^2)))/(1+1.96^2/D312))</f>
      </c>
      <c r="I312" s="11">
        <f>IF(A312="","",IFERROR((C312-AVERAGE($C$2:$C$501))/STDEV($C$2:$C$501),0))</f>
      </c>
      <c r="J312" s="11">
        <f>IF(OR(A312="",H312=""),"",IFERROR((H312-AVERAGE($H$2:$H$501))/STDEV($H$2:$H$501),0))</f>
      </c>
      <c r="K312">
        <f>IF(OR(A312="",H312=""),"",IF(I312&gt;=0,IF(J312&gt;=0,"明星","问号"),IF(J312&gt;=0,"金牛","瘦狗")))</f>
      </c>
      <c r="L312">
        <f>IF(K312="","",CHOOSE(MATCH(K312,{"明星","金牛","问号","瘦狗"},0),"加仓备货、保持价格","加流量：补关键词、开推广","优化：改主图、改标题、调价格","尽早下架，把资源让出来"))</f>
      </c>
      <c r="M312">
        <f>IF(A312="","",IF(AND(I312&gt;1,E312=0),"高曝光零销量",IF(AND(D312&gt;=30,E312=0),"有点击无转化","")))</f>
      </c>
    </row>
    <row r="313" spans="1:13" x14ac:dyDescent="0.25">
      <c r="A313" s="8"/>
      <c r="B313" s="8"/>
      <c r="C313" s="9"/>
      <c r="D313" s="8"/>
      <c r="E313" s="8"/>
      <c r="F313" s="10">
        <f>IF(OR(A313="",C313=0),"",D313/C313)</f>
      </c>
      <c r="G313" s="10">
        <f>IF(OR(A313="",D313=0),"",E313/D313)</f>
      </c>
      <c r="H313" s="10">
        <f>IF(OR(A313="",D313=0),"",(G313+1.96^2/(2*D313)-1.96*SQRT(G313*(1-G313)/D313+1.96^2/(4*D313^2)))/(1+1.96^2/D313))</f>
      </c>
      <c r="I313" s="11">
        <f>IF(A313="","",IFERROR((C313-AVERAGE($C$2:$C$501))/STDEV($C$2:$C$501),0))</f>
      </c>
      <c r="J313" s="11">
        <f>IF(OR(A313="",H313=""),"",IFERROR((H313-AVERAGE($H$2:$H$501))/STDEV($H$2:$H$501),0))</f>
      </c>
      <c r="K313">
        <f>IF(OR(A313="",H313=""),"",IF(I313&gt;=0,IF(J313&gt;=0,"明星","问号"),IF(J313&gt;=0,"金牛","瘦狗")))</f>
      </c>
      <c r="L313">
        <f>IF(K313="","",CHOOSE(MATCH(K313,{"明星","金牛","问号","瘦狗"},0),"加仓备货、保持价格","加流量：补关键词、开推广","优化：改主图、改标题、调价格","尽早下架，把资源让出来"))</f>
      </c>
      <c r="M313">
        <f>IF(A313="","",IF(AND(I313&gt;1,E313=0),"高曝光零销量",IF(AND(D313&gt;=30,E313=0),"有点击无转化","")))</f>
      </c>
    </row>
    <row r="314" spans="1:13" x14ac:dyDescent="0.25">
      <c r="A314" s="8"/>
      <c r="B314" s="8"/>
      <c r="C314" s="9"/>
      <c r="D314" s="8"/>
      <c r="E314" s="8"/>
      <c r="F314" s="10">
        <f>IF(OR(A314="",C314=0),"",D314/C314)</f>
      </c>
      <c r="G314" s="10">
        <f>IF(OR(A314="",D314=0),"",E314/D314)</f>
      </c>
      <c r="H314" s="10">
        <f>IF(OR(A314="",D314=0),"",(G314+1.96^2/(2*D314)-1.96*SQRT(G314*(1-G314)/D314+1.96^2/(4*D314^2)))/(1+1.96^2/D314))</f>
      </c>
      <c r="I314" s="11">
        <f>IF(A314="","",IFERROR((C314-AVERAGE($C$2:$C$501))/STDEV($C$2:$C$501),0))</f>
      </c>
      <c r="J314" s="11">
        <f>IF(OR(A314="",H314=""),"",IFERROR((H314-AVERAGE($H$2:$H$501))/STDEV($H$2:$H$501),0))</f>
      </c>
      <c r="K314">
        <f>IF(OR(A314="",H314=""),"",IF(I314&gt;=0,IF(J314&gt;=0,"明星","问号"),IF(J314&gt;=0,"金牛","瘦狗")))</f>
      </c>
      <c r="L314">
        <f>IF(K314="","",CHOOSE(MATCH(K314,{"明星","金牛","问号","瘦狗"},0),"加仓备货、保持价格","加流量：补关键词、开推广","优化：改主图、改标题、调价格","尽早下架，把资源让出来"))</f>
      </c>
      <c r="M314">
        <f>IF(A314="","",IF(AND(I314&gt;1,E314=0),"高曝光零销量",IF(AND(D314&gt;=30,E314=0),"有点击无转化","")))</f>
      </c>
    </row>
    <row r="315" spans="1:13" x14ac:dyDescent="0.25">
      <c r="A315" s="8"/>
      <c r="B315" s="8"/>
      <c r="C315" s="9"/>
      <c r="D315" s="8"/>
      <c r="E315" s="8"/>
      <c r="F315" s="10">
        <f>IF(OR(A315="",C315=0),"",D315/C315)</f>
      </c>
      <c r="G315" s="10">
        <f>IF(OR(A315="",D315=0),"",E315/D315)</f>
      </c>
      <c r="H315" s="10">
        <f>IF(OR(A315="",D315=0),"",(G315+1.96^2/(2*D315)-1.96*SQRT(G315*(1-G315)/D315+1.96^2/(4*D315^2)))/(1+1.96^2/D315))</f>
      </c>
      <c r="I315" s="11">
        <f>IF(A315="","",IFERROR((C315-AVERAGE($C$2:$C$501))/STDEV($C$2:$C$501),0))</f>
      </c>
      <c r="J315" s="11">
        <f>IF(OR(A315="",H315=""),"",IFERROR((H315-AVERAGE($H$2:$H$501))/STDEV($H$2:$H$501),0))</f>
      </c>
      <c r="K315">
        <f>IF(OR(A315="",H315=""),"",IF(I315&gt;=0,IF(J315&gt;=0,"明星","问号"),IF(J315&gt;=0,"金牛","瘦狗")))</f>
      </c>
      <c r="L315">
        <f>IF(K315="","",CHOOSE(MATCH(K315,{"明星","金牛","问号","瘦狗"},0),"加仓备货、保持价格","加流量：补关键词、开推广","优化：改主图、改标题、调价格","尽早下架，把资源让出来"))</f>
      </c>
      <c r="M315">
        <f>IF(A315="","",IF(AND(I315&gt;1,E315=0),"高曝光零销量",IF(AND(D315&gt;=30,E315=0),"有点击无转化","")))</f>
      </c>
    </row>
    <row r="316" spans="1:13" x14ac:dyDescent="0.25">
      <c r="A316" s="8"/>
      <c r="B316" s="8"/>
      <c r="C316" s="9"/>
      <c r="D316" s="8"/>
      <c r="E316" s="8"/>
      <c r="F316" s="10">
        <f>IF(OR(A316="",C316=0),"",D316/C316)</f>
      </c>
      <c r="G316" s="10">
        <f>IF(OR(A316="",D316=0),"",E316/D316)</f>
      </c>
      <c r="H316" s="10">
        <f>IF(OR(A316="",D316=0),"",(G316+1.96^2/(2*D316)-1.96*SQRT(G316*(1-G316)/D316+1.96^2/(4*D316^2)))/(1+1.96^2/D316))</f>
      </c>
      <c r="I316" s="11">
        <f>IF(A316="","",IFERROR((C316-AVERAGE($C$2:$C$501))/STDEV($C$2:$C$501),0))</f>
      </c>
      <c r="J316" s="11">
        <f>IF(OR(A316="",H316=""),"",IFERROR((H316-AVERAGE($H$2:$H$501))/STDEV($H$2:$H$501),0))</f>
      </c>
      <c r="K316">
        <f>IF(OR(A316="",H316=""),"",IF(I316&gt;=0,IF(J316&gt;=0,"明星","问号"),IF(J316&gt;=0,"金牛","瘦狗")))</f>
      </c>
      <c r="L316">
        <f>IF(K316="","",CHOOSE(MATCH(K316,{"明星","金牛","问号","瘦狗"},0),"加仓备货、保持价格","加流量：补关键词、开推广","优化：改主图、改标题、调价格","尽早下架，把资源让出来"))</f>
      </c>
      <c r="M316">
        <f>IF(A316="","",IF(AND(I316&gt;1,E316=0),"高曝光零销量",IF(AND(D316&gt;=30,E316=0),"有点击无转化","")))</f>
      </c>
    </row>
    <row r="317" spans="1:13" x14ac:dyDescent="0.25">
      <c r="A317" s="8"/>
      <c r="B317" s="8"/>
      <c r="C317" s="9"/>
      <c r="D317" s="8"/>
      <c r="E317" s="8"/>
      <c r="F317" s="10">
        <f>IF(OR(A317="",C317=0),"",D317/C317)</f>
      </c>
      <c r="G317" s="10">
        <f>IF(OR(A317="",D317=0),"",E317/D317)</f>
      </c>
      <c r="H317" s="10">
        <f>IF(OR(A317="",D317=0),"",(G317+1.96^2/(2*D317)-1.96*SQRT(G317*(1-G317)/D317+1.96^2/(4*D317^2)))/(1+1.96^2/D317))</f>
      </c>
      <c r="I317" s="11">
        <f>IF(A317="","",IFERROR((C317-AVERAGE($C$2:$C$501))/STDEV($C$2:$C$501),0))</f>
      </c>
      <c r="J317" s="11">
        <f>IF(OR(A317="",H317=""),"",IFERROR((H317-AVERAGE($H$2:$H$501))/STDEV($H$2:$H$501),0))</f>
      </c>
      <c r="K317">
        <f>IF(OR(A317="",H317=""),"",IF(I317&gt;=0,IF(J317&gt;=0,"明星","问号"),IF(J317&gt;=0,"金牛","瘦狗")))</f>
      </c>
      <c r="L317">
        <f>IF(K317="","",CHOOSE(MATCH(K317,{"明星","金牛","问号","瘦狗"},0),"加仓备货、保持价格","加流量：补关键词、开推广","优化：改主图、改标题、调价格","尽早下架，把资源让出来"))</f>
      </c>
      <c r="M317">
        <f>IF(A317="","",IF(AND(I317&gt;1,E317=0),"高曝光零销量",IF(AND(D317&gt;=30,E317=0),"有点击无转化","")))</f>
      </c>
    </row>
    <row r="318" spans="1:13" x14ac:dyDescent="0.25">
      <c r="A318" s="8"/>
      <c r="B318" s="8"/>
      <c r="C318" s="9"/>
      <c r="D318" s="8"/>
      <c r="E318" s="8"/>
      <c r="F318" s="10">
        <f>IF(OR(A318="",C318=0),"",D318/C318)</f>
      </c>
      <c r="G318" s="10">
        <f>IF(OR(A318="",D318=0),"",E318/D318)</f>
      </c>
      <c r="H318" s="10">
        <f>IF(OR(A318="",D318=0),"",(G318+1.96^2/(2*D318)-1.96*SQRT(G318*(1-G318)/D318+1.96^2/(4*D318^2)))/(1+1.96^2/D318))</f>
      </c>
      <c r="I318" s="11">
        <f>IF(A318="","",IFERROR((C318-AVERAGE($C$2:$C$501))/STDEV($C$2:$C$501),0))</f>
      </c>
      <c r="J318" s="11">
        <f>IF(OR(A318="",H318=""),"",IFERROR((H318-AVERAGE($H$2:$H$501))/STDEV($H$2:$H$501),0))</f>
      </c>
      <c r="K318">
        <f>IF(OR(A318="",H318=""),"",IF(I318&gt;=0,IF(J318&gt;=0,"明星","问号"),IF(J318&gt;=0,"金牛","瘦狗")))</f>
      </c>
      <c r="L318">
        <f>IF(K318="","",CHOOSE(MATCH(K318,{"明星","金牛","问号","瘦狗"},0),"加仓备货、保持价格","加流量：补关键词、开推广","优化：改主图、改标题、调价格","尽早下架，把资源让出来"))</f>
      </c>
      <c r="M318">
        <f>IF(A318="","",IF(AND(I318&gt;1,E318=0),"高曝光零销量",IF(AND(D318&gt;=30,E318=0),"有点击无转化","")))</f>
      </c>
    </row>
    <row r="319" spans="1:13" x14ac:dyDescent="0.25">
      <c r="A319" s="8"/>
      <c r="B319" s="8"/>
      <c r="C319" s="9"/>
      <c r="D319" s="8"/>
      <c r="E319" s="8"/>
      <c r="F319" s="10">
        <f>IF(OR(A319="",C319=0),"",D319/C319)</f>
      </c>
      <c r="G319" s="10">
        <f>IF(OR(A319="",D319=0),"",E319/D319)</f>
      </c>
      <c r="H319" s="10">
        <f>IF(OR(A319="",D319=0),"",(G319+1.96^2/(2*D319)-1.96*SQRT(G319*(1-G319)/D319+1.96^2/(4*D319^2)))/(1+1.96^2/D319))</f>
      </c>
      <c r="I319" s="11">
        <f>IF(A319="","",IFERROR((C319-AVERAGE($C$2:$C$501))/STDEV($C$2:$C$501),0))</f>
      </c>
      <c r="J319" s="11">
        <f>IF(OR(A319="",H319=""),"",IFERROR((H319-AVERAGE($H$2:$H$501))/STDEV($H$2:$H$501),0))</f>
      </c>
      <c r="K319">
        <f>IF(OR(A319="",H319=""),"",IF(I319&gt;=0,IF(J319&gt;=0,"明星","问号"),IF(J319&gt;=0,"金牛","瘦狗")))</f>
      </c>
      <c r="L319">
        <f>IF(K319="","",CHOOSE(MATCH(K319,{"明星","金牛","问号","瘦狗"},0),"加仓备货、保持价格","加流量：补关键词、开推广","优化：改主图、改标题、调价格","尽早下架，把资源让出来"))</f>
      </c>
      <c r="M319">
        <f>IF(A319="","",IF(AND(I319&gt;1,E319=0),"高曝光零销量",IF(AND(D319&gt;=30,E319=0),"有点击无转化","")))</f>
      </c>
    </row>
    <row r="320" spans="1:13" x14ac:dyDescent="0.25">
      <c r="A320" s="8"/>
      <c r="B320" s="8"/>
      <c r="C320" s="9"/>
      <c r="D320" s="8"/>
      <c r="E320" s="8"/>
      <c r="F320" s="10">
        <f>IF(OR(A320="",C320=0),"",D320/C320)</f>
      </c>
      <c r="G320" s="10">
        <f>IF(OR(A320="",D320=0),"",E320/D320)</f>
      </c>
      <c r="H320" s="10">
        <f>IF(OR(A320="",D320=0),"",(G320+1.96^2/(2*D320)-1.96*SQRT(G320*(1-G320)/D320+1.96^2/(4*D320^2)))/(1+1.96^2/D320))</f>
      </c>
      <c r="I320" s="11">
        <f>IF(A320="","",IFERROR((C320-AVERAGE($C$2:$C$501))/STDEV($C$2:$C$501),0))</f>
      </c>
      <c r="J320" s="11">
        <f>IF(OR(A320="",H320=""),"",IFERROR((H320-AVERAGE($H$2:$H$501))/STDEV($H$2:$H$501),0))</f>
      </c>
      <c r="K320">
        <f>IF(OR(A320="",H320=""),"",IF(I320&gt;=0,IF(J320&gt;=0,"明星","问号"),IF(J320&gt;=0,"金牛","瘦狗")))</f>
      </c>
      <c r="L320">
        <f>IF(K320="","",CHOOSE(MATCH(K320,{"明星","金牛","问号","瘦狗"},0),"加仓备货、保持价格","加流量：补关键词、开推广","优化：改主图、改标题、调价格","尽早下架，把资源让出来"))</f>
      </c>
      <c r="M320">
        <f>IF(A320="","",IF(AND(I320&gt;1,E320=0),"高曝光零销量",IF(AND(D320&gt;=30,E320=0),"有点击无转化","")))</f>
      </c>
    </row>
    <row r="321" spans="1:13" x14ac:dyDescent="0.25">
      <c r="A321" s="8"/>
      <c r="B321" s="8"/>
      <c r="C321" s="9"/>
      <c r="D321" s="8"/>
      <c r="E321" s="8"/>
      <c r="F321" s="10">
        <f>IF(OR(A321="",C321=0),"",D321/C321)</f>
      </c>
      <c r="G321" s="10">
        <f>IF(OR(A321="",D321=0),"",E321/D321)</f>
      </c>
      <c r="H321" s="10">
        <f>IF(OR(A321="",D321=0),"",(G321+1.96^2/(2*D321)-1.96*SQRT(G321*(1-G321)/D321+1.96^2/(4*D321^2)))/(1+1.96^2/D321))</f>
      </c>
      <c r="I321" s="11">
        <f>IF(A321="","",IFERROR((C321-AVERAGE($C$2:$C$501))/STDEV($C$2:$C$501),0))</f>
      </c>
      <c r="J321" s="11">
        <f>IF(OR(A321="",H321=""),"",IFERROR((H321-AVERAGE($H$2:$H$501))/STDEV($H$2:$H$501),0))</f>
      </c>
      <c r="K321">
        <f>IF(OR(A321="",H321=""),"",IF(I321&gt;=0,IF(J321&gt;=0,"明星","问号"),IF(J321&gt;=0,"金牛","瘦狗")))</f>
      </c>
      <c r="L321">
        <f>IF(K321="","",CHOOSE(MATCH(K321,{"明星","金牛","问号","瘦狗"},0),"加仓备货、保持价格","加流量：补关键词、开推广","优化：改主图、改标题、调价格","尽早下架，把资源让出来"))</f>
      </c>
      <c r="M321">
        <f>IF(A321="","",IF(AND(I321&gt;1,E321=0),"高曝光零销量",IF(AND(D321&gt;=30,E321=0),"有点击无转化","")))</f>
      </c>
    </row>
    <row r="322" spans="1:13" x14ac:dyDescent="0.25">
      <c r="A322" s="8"/>
      <c r="B322" s="8"/>
      <c r="C322" s="9"/>
      <c r="D322" s="8"/>
      <c r="E322" s="8"/>
      <c r="F322" s="10">
        <f>IF(OR(A322="",C322=0),"",D322/C322)</f>
      </c>
      <c r="G322" s="10">
        <f>IF(OR(A322="",D322=0),"",E322/D322)</f>
      </c>
      <c r="H322" s="10">
        <f>IF(OR(A322="",D322=0),"",(G322+1.96^2/(2*D322)-1.96*SQRT(G322*(1-G322)/D322+1.96^2/(4*D322^2)))/(1+1.96^2/D322))</f>
      </c>
      <c r="I322" s="11">
        <f>IF(A322="","",IFERROR((C322-AVERAGE($C$2:$C$501))/STDEV($C$2:$C$501),0))</f>
      </c>
      <c r="J322" s="11">
        <f>IF(OR(A322="",H322=""),"",IFERROR((H322-AVERAGE($H$2:$H$501))/STDEV($H$2:$H$501),0))</f>
      </c>
      <c r="K322">
        <f>IF(OR(A322="",H322=""),"",IF(I322&gt;=0,IF(J322&gt;=0,"明星","问号"),IF(J322&gt;=0,"金牛","瘦狗")))</f>
      </c>
      <c r="L322">
        <f>IF(K322="","",CHOOSE(MATCH(K322,{"明星","金牛","问号","瘦狗"},0),"加仓备货、保持价格","加流量：补关键词、开推广","优化：改主图、改标题、调价格","尽早下架，把资源让出来"))</f>
      </c>
      <c r="M322">
        <f>IF(A322="","",IF(AND(I322&gt;1,E322=0),"高曝光零销量",IF(AND(D322&gt;=30,E322=0),"有点击无转化","")))</f>
      </c>
    </row>
    <row r="323" spans="1:13" x14ac:dyDescent="0.25">
      <c r="A323" s="8"/>
      <c r="B323" s="8"/>
      <c r="C323" s="9"/>
      <c r="D323" s="8"/>
      <c r="E323" s="8"/>
      <c r="F323" s="10">
        <f>IF(OR(A323="",C323=0),"",D323/C323)</f>
      </c>
      <c r="G323" s="10">
        <f>IF(OR(A323="",D323=0),"",E323/D323)</f>
      </c>
      <c r="H323" s="10">
        <f>IF(OR(A323="",D323=0),"",(G323+1.96^2/(2*D323)-1.96*SQRT(G323*(1-G323)/D323+1.96^2/(4*D323^2)))/(1+1.96^2/D323))</f>
      </c>
      <c r="I323" s="11">
        <f>IF(A323="","",IFERROR((C323-AVERAGE($C$2:$C$501))/STDEV($C$2:$C$501),0))</f>
      </c>
      <c r="J323" s="11">
        <f>IF(OR(A323="",H323=""),"",IFERROR((H323-AVERAGE($H$2:$H$501))/STDEV($H$2:$H$501),0))</f>
      </c>
      <c r="K323">
        <f>IF(OR(A323="",H323=""),"",IF(I323&gt;=0,IF(J323&gt;=0,"明星","问号"),IF(J323&gt;=0,"金牛","瘦狗")))</f>
      </c>
      <c r="L323">
        <f>IF(K323="","",CHOOSE(MATCH(K323,{"明星","金牛","问号","瘦狗"},0),"加仓备货、保持价格","加流量：补关键词、开推广","优化：改主图、改标题、调价格","尽早下架，把资源让出来"))</f>
      </c>
      <c r="M323">
        <f>IF(A323="","",IF(AND(I323&gt;1,E323=0),"高曝光零销量",IF(AND(D323&gt;=30,E323=0),"有点击无转化","")))</f>
      </c>
    </row>
    <row r="324" spans="1:13" x14ac:dyDescent="0.25">
      <c r="A324" s="8"/>
      <c r="B324" s="8"/>
      <c r="C324" s="9"/>
      <c r="D324" s="8"/>
      <c r="E324" s="8"/>
      <c r="F324" s="10">
        <f>IF(OR(A324="",C324=0),"",D324/C324)</f>
      </c>
      <c r="G324" s="10">
        <f>IF(OR(A324="",D324=0),"",E324/D324)</f>
      </c>
      <c r="H324" s="10">
        <f>IF(OR(A324="",D324=0),"",(G324+1.96^2/(2*D324)-1.96*SQRT(G324*(1-G324)/D324+1.96^2/(4*D324^2)))/(1+1.96^2/D324))</f>
      </c>
      <c r="I324" s="11">
        <f>IF(A324="","",IFERROR((C324-AVERAGE($C$2:$C$501))/STDEV($C$2:$C$501),0))</f>
      </c>
      <c r="J324" s="11">
        <f>IF(OR(A324="",H324=""),"",IFERROR((H324-AVERAGE($H$2:$H$501))/STDEV($H$2:$H$501),0))</f>
      </c>
      <c r="K324">
        <f>IF(OR(A324="",H324=""),"",IF(I324&gt;=0,IF(J324&gt;=0,"明星","问号"),IF(J324&gt;=0,"金牛","瘦狗")))</f>
      </c>
      <c r="L324">
        <f>IF(K324="","",CHOOSE(MATCH(K324,{"明星","金牛","问号","瘦狗"},0),"加仓备货、保持价格","加流量：补关键词、开推广","优化：改主图、改标题、调价格","尽早下架，把资源让出来"))</f>
      </c>
      <c r="M324">
        <f>IF(A324="","",IF(AND(I324&gt;1,E324=0),"高曝光零销量",IF(AND(D324&gt;=30,E324=0),"有点击无转化","")))</f>
      </c>
    </row>
    <row r="325" spans="1:13" x14ac:dyDescent="0.25">
      <c r="A325" s="8"/>
      <c r="B325" s="8"/>
      <c r="C325" s="9"/>
      <c r="D325" s="8"/>
      <c r="E325" s="8"/>
      <c r="F325" s="10">
        <f>IF(OR(A325="",C325=0),"",D325/C325)</f>
      </c>
      <c r="G325" s="10">
        <f>IF(OR(A325="",D325=0),"",E325/D325)</f>
      </c>
      <c r="H325" s="10">
        <f>IF(OR(A325="",D325=0),"",(G325+1.96^2/(2*D325)-1.96*SQRT(G325*(1-G325)/D325+1.96^2/(4*D325^2)))/(1+1.96^2/D325))</f>
      </c>
      <c r="I325" s="11">
        <f>IF(A325="","",IFERROR((C325-AVERAGE($C$2:$C$501))/STDEV($C$2:$C$501),0))</f>
      </c>
      <c r="J325" s="11">
        <f>IF(OR(A325="",H325=""),"",IFERROR((H325-AVERAGE($H$2:$H$501))/STDEV($H$2:$H$501),0))</f>
      </c>
      <c r="K325">
        <f>IF(OR(A325="",H325=""),"",IF(I325&gt;=0,IF(J325&gt;=0,"明星","问号"),IF(J325&gt;=0,"金牛","瘦狗")))</f>
      </c>
      <c r="L325">
        <f>IF(K325="","",CHOOSE(MATCH(K325,{"明星","金牛","问号","瘦狗"},0),"加仓备货、保持价格","加流量：补关键词、开推广","优化：改主图、改标题、调价格","尽早下架，把资源让出来"))</f>
      </c>
      <c r="M325">
        <f>IF(A325="","",IF(AND(I325&gt;1,E325=0),"高曝光零销量",IF(AND(D325&gt;=30,E325=0),"有点击无转化","")))</f>
      </c>
    </row>
    <row r="326" spans="1:13" x14ac:dyDescent="0.25">
      <c r="A326" s="8"/>
      <c r="B326" s="8"/>
      <c r="C326" s="9"/>
      <c r="D326" s="8"/>
      <c r="E326" s="8"/>
      <c r="F326" s="10">
        <f>IF(OR(A326="",C326=0),"",D326/C326)</f>
      </c>
      <c r="G326" s="10">
        <f>IF(OR(A326="",D326=0),"",E326/D326)</f>
      </c>
      <c r="H326" s="10">
        <f>IF(OR(A326="",D326=0),"",(G326+1.96^2/(2*D326)-1.96*SQRT(G326*(1-G326)/D326+1.96^2/(4*D326^2)))/(1+1.96^2/D326))</f>
      </c>
      <c r="I326" s="11">
        <f>IF(A326="","",IFERROR((C326-AVERAGE($C$2:$C$501))/STDEV($C$2:$C$501),0))</f>
      </c>
      <c r="J326" s="11">
        <f>IF(OR(A326="",H326=""),"",IFERROR((H326-AVERAGE($H$2:$H$501))/STDEV($H$2:$H$501),0))</f>
      </c>
      <c r="K326">
        <f>IF(OR(A326="",H326=""),"",IF(I326&gt;=0,IF(J326&gt;=0,"明星","问号"),IF(J326&gt;=0,"金牛","瘦狗")))</f>
      </c>
      <c r="L326">
        <f>IF(K326="","",CHOOSE(MATCH(K326,{"明星","金牛","问号","瘦狗"},0),"加仓备货、保持价格","加流量：补关键词、开推广","优化：改主图、改标题、调价格","尽早下架，把资源让出来"))</f>
      </c>
      <c r="M326">
        <f>IF(A326="","",IF(AND(I326&gt;1,E326=0),"高曝光零销量",IF(AND(D326&gt;=30,E326=0),"有点击无转化","")))</f>
      </c>
    </row>
    <row r="327" spans="1:13" x14ac:dyDescent="0.25">
      <c r="A327" s="8"/>
      <c r="B327" s="8"/>
      <c r="C327" s="9"/>
      <c r="D327" s="8"/>
      <c r="E327" s="8"/>
      <c r="F327" s="10">
        <f>IF(OR(A327="",C327=0),"",D327/C327)</f>
      </c>
      <c r="G327" s="10">
        <f>IF(OR(A327="",D327=0),"",E327/D327)</f>
      </c>
      <c r="H327" s="10">
        <f>IF(OR(A327="",D327=0),"",(G327+1.96^2/(2*D327)-1.96*SQRT(G327*(1-G327)/D327+1.96^2/(4*D327^2)))/(1+1.96^2/D327))</f>
      </c>
      <c r="I327" s="11">
        <f>IF(A327="","",IFERROR((C327-AVERAGE($C$2:$C$501))/STDEV($C$2:$C$501),0))</f>
      </c>
      <c r="J327" s="11">
        <f>IF(OR(A327="",H327=""),"",IFERROR((H327-AVERAGE($H$2:$H$501))/STDEV($H$2:$H$501),0))</f>
      </c>
      <c r="K327">
        <f>IF(OR(A327="",H327=""),"",IF(I327&gt;=0,IF(J327&gt;=0,"明星","问号"),IF(J327&gt;=0,"金牛","瘦狗")))</f>
      </c>
      <c r="L327">
        <f>IF(K327="","",CHOOSE(MATCH(K327,{"明星","金牛","问号","瘦狗"},0),"加仓备货、保持价格","加流量：补关键词、开推广","优化：改主图、改标题、调价格","尽早下架，把资源让出来"))</f>
      </c>
      <c r="M327">
        <f>IF(A327="","",IF(AND(I327&gt;1,E327=0),"高曝光零销量",IF(AND(D327&gt;=30,E327=0),"有点击无转化","")))</f>
      </c>
    </row>
    <row r="328" spans="1:13" x14ac:dyDescent="0.25">
      <c r="A328" s="8"/>
      <c r="B328" s="8"/>
      <c r="C328" s="9"/>
      <c r="D328" s="8"/>
      <c r="E328" s="8"/>
      <c r="F328" s="10">
        <f>IF(OR(A328="",C328=0),"",D328/C328)</f>
      </c>
      <c r="G328" s="10">
        <f>IF(OR(A328="",D328=0),"",E328/D328)</f>
      </c>
      <c r="H328" s="10">
        <f>IF(OR(A328="",D328=0),"",(G328+1.96^2/(2*D328)-1.96*SQRT(G328*(1-G328)/D328+1.96^2/(4*D328^2)))/(1+1.96^2/D328))</f>
      </c>
      <c r="I328" s="11">
        <f>IF(A328="","",IFERROR((C328-AVERAGE($C$2:$C$501))/STDEV($C$2:$C$501),0))</f>
      </c>
      <c r="J328" s="11">
        <f>IF(OR(A328="",H328=""),"",IFERROR((H328-AVERAGE($H$2:$H$501))/STDEV($H$2:$H$501),0))</f>
      </c>
      <c r="K328">
        <f>IF(OR(A328="",H328=""),"",IF(I328&gt;=0,IF(J328&gt;=0,"明星","问号"),IF(J328&gt;=0,"金牛","瘦狗")))</f>
      </c>
      <c r="L328">
        <f>IF(K328="","",CHOOSE(MATCH(K328,{"明星","金牛","问号","瘦狗"},0),"加仓备货、保持价格","加流量：补关键词、开推广","优化：改主图、改标题、调价格","尽早下架，把资源让出来"))</f>
      </c>
      <c r="M328">
        <f>IF(A328="","",IF(AND(I328&gt;1,E328=0),"高曝光零销量",IF(AND(D328&gt;=30,E328=0),"有点击无转化","")))</f>
      </c>
    </row>
    <row r="329" spans="1:13" x14ac:dyDescent="0.25">
      <c r="A329" s="8"/>
      <c r="B329" s="8"/>
      <c r="C329" s="9"/>
      <c r="D329" s="8"/>
      <c r="E329" s="8"/>
      <c r="F329" s="10">
        <f>IF(OR(A329="",C329=0),"",D329/C329)</f>
      </c>
      <c r="G329" s="10">
        <f>IF(OR(A329="",D329=0),"",E329/D329)</f>
      </c>
      <c r="H329" s="10">
        <f>IF(OR(A329="",D329=0),"",(G329+1.96^2/(2*D329)-1.96*SQRT(G329*(1-G329)/D329+1.96^2/(4*D329^2)))/(1+1.96^2/D329))</f>
      </c>
      <c r="I329" s="11">
        <f>IF(A329="","",IFERROR((C329-AVERAGE($C$2:$C$501))/STDEV($C$2:$C$501),0))</f>
      </c>
      <c r="J329" s="11">
        <f>IF(OR(A329="",H329=""),"",IFERROR((H329-AVERAGE($H$2:$H$501))/STDEV($H$2:$H$501),0))</f>
      </c>
      <c r="K329">
        <f>IF(OR(A329="",H329=""),"",IF(I329&gt;=0,IF(J329&gt;=0,"明星","问号"),IF(J329&gt;=0,"金牛","瘦狗")))</f>
      </c>
      <c r="L329">
        <f>IF(K329="","",CHOOSE(MATCH(K329,{"明星","金牛","问号","瘦狗"},0),"加仓备货、保持价格","加流量：补关键词、开推广","优化：改主图、改标题、调价格","尽早下架，把资源让出来"))</f>
      </c>
      <c r="M329">
        <f>IF(A329="","",IF(AND(I329&gt;1,E329=0),"高曝光零销量",IF(AND(D329&gt;=30,E329=0),"有点击无转化","")))</f>
      </c>
    </row>
    <row r="330" spans="1:13" x14ac:dyDescent="0.25">
      <c r="A330" s="8"/>
      <c r="B330" s="8"/>
      <c r="C330" s="9"/>
      <c r="D330" s="8"/>
      <c r="E330" s="8"/>
      <c r="F330" s="10">
        <f>IF(OR(A330="",C330=0),"",D330/C330)</f>
      </c>
      <c r="G330" s="10">
        <f>IF(OR(A330="",D330=0),"",E330/D330)</f>
      </c>
      <c r="H330" s="10">
        <f>IF(OR(A330="",D330=0),"",(G330+1.96^2/(2*D330)-1.96*SQRT(G330*(1-G330)/D330+1.96^2/(4*D330^2)))/(1+1.96^2/D330))</f>
      </c>
      <c r="I330" s="11">
        <f>IF(A330="","",IFERROR((C330-AVERAGE($C$2:$C$501))/STDEV($C$2:$C$501),0))</f>
      </c>
      <c r="J330" s="11">
        <f>IF(OR(A330="",H330=""),"",IFERROR((H330-AVERAGE($H$2:$H$501))/STDEV($H$2:$H$501),0))</f>
      </c>
      <c r="K330">
        <f>IF(OR(A330="",H330=""),"",IF(I330&gt;=0,IF(J330&gt;=0,"明星","问号"),IF(J330&gt;=0,"金牛","瘦狗")))</f>
      </c>
      <c r="L330">
        <f>IF(K330="","",CHOOSE(MATCH(K330,{"明星","金牛","问号","瘦狗"},0),"加仓备货、保持价格","加流量：补关键词、开推广","优化：改主图、改标题、调价格","尽早下架，把资源让出来"))</f>
      </c>
      <c r="M330">
        <f>IF(A330="","",IF(AND(I330&gt;1,E330=0),"高曝光零销量",IF(AND(D330&gt;=30,E330=0),"有点击无转化","")))</f>
      </c>
    </row>
    <row r="331" spans="1:13" x14ac:dyDescent="0.25">
      <c r="A331" s="8"/>
      <c r="B331" s="8"/>
      <c r="C331" s="9"/>
      <c r="D331" s="8"/>
      <c r="E331" s="8"/>
      <c r="F331" s="10">
        <f>IF(OR(A331="",C331=0),"",D331/C331)</f>
      </c>
      <c r="G331" s="10">
        <f>IF(OR(A331="",D331=0),"",E331/D331)</f>
      </c>
      <c r="H331" s="10">
        <f>IF(OR(A331="",D331=0),"",(G331+1.96^2/(2*D331)-1.96*SQRT(G331*(1-G331)/D331+1.96^2/(4*D331^2)))/(1+1.96^2/D331))</f>
      </c>
      <c r="I331" s="11">
        <f>IF(A331="","",IFERROR((C331-AVERAGE($C$2:$C$501))/STDEV($C$2:$C$501),0))</f>
      </c>
      <c r="J331" s="11">
        <f>IF(OR(A331="",H331=""),"",IFERROR((H331-AVERAGE($H$2:$H$501))/STDEV($H$2:$H$501),0))</f>
      </c>
      <c r="K331">
        <f>IF(OR(A331="",H331=""),"",IF(I331&gt;=0,IF(J331&gt;=0,"明星","问号"),IF(J331&gt;=0,"金牛","瘦狗")))</f>
      </c>
      <c r="L331">
        <f>IF(K331="","",CHOOSE(MATCH(K331,{"明星","金牛","问号","瘦狗"},0),"加仓备货、保持价格","加流量：补关键词、开推广","优化：改主图、改标题、调价格","尽早下架，把资源让出来"))</f>
      </c>
      <c r="M331">
        <f>IF(A331="","",IF(AND(I331&gt;1,E331=0),"高曝光零销量",IF(AND(D331&gt;=30,E331=0),"有点击无转化","")))</f>
      </c>
    </row>
    <row r="332" spans="1:13" x14ac:dyDescent="0.25">
      <c r="A332" s="8"/>
      <c r="B332" s="8"/>
      <c r="C332" s="9"/>
      <c r="D332" s="8"/>
      <c r="E332" s="8"/>
      <c r="F332" s="10">
        <f>IF(OR(A332="",C332=0),"",D332/C332)</f>
      </c>
      <c r="G332" s="10">
        <f>IF(OR(A332="",D332=0),"",E332/D332)</f>
      </c>
      <c r="H332" s="10">
        <f>IF(OR(A332="",D332=0),"",(G332+1.96^2/(2*D332)-1.96*SQRT(G332*(1-G332)/D332+1.96^2/(4*D332^2)))/(1+1.96^2/D332))</f>
      </c>
      <c r="I332" s="11">
        <f>IF(A332="","",IFERROR((C332-AVERAGE($C$2:$C$501))/STDEV($C$2:$C$501),0))</f>
      </c>
      <c r="J332" s="11">
        <f>IF(OR(A332="",H332=""),"",IFERROR((H332-AVERAGE($H$2:$H$501))/STDEV($H$2:$H$501),0))</f>
      </c>
      <c r="K332">
        <f>IF(OR(A332="",H332=""),"",IF(I332&gt;=0,IF(J332&gt;=0,"明星","问号"),IF(J332&gt;=0,"金牛","瘦狗")))</f>
      </c>
      <c r="L332">
        <f>IF(K332="","",CHOOSE(MATCH(K332,{"明星","金牛","问号","瘦狗"},0),"加仓备货、保持价格","加流量：补关键词、开推广","优化：改主图、改标题、调价格","尽早下架，把资源让出来"))</f>
      </c>
      <c r="M332">
        <f>IF(A332="","",IF(AND(I332&gt;1,E332=0),"高曝光零销量",IF(AND(D332&gt;=30,E332=0),"有点击无转化","")))</f>
      </c>
    </row>
    <row r="333" spans="1:13" x14ac:dyDescent="0.25">
      <c r="A333" s="8"/>
      <c r="B333" s="8"/>
      <c r="C333" s="9"/>
      <c r="D333" s="8"/>
      <c r="E333" s="8"/>
      <c r="F333" s="10">
        <f>IF(OR(A333="",C333=0),"",D333/C333)</f>
      </c>
      <c r="G333" s="10">
        <f>IF(OR(A333="",D333=0),"",E333/D333)</f>
      </c>
      <c r="H333" s="10">
        <f>IF(OR(A333="",D333=0),"",(G333+1.96^2/(2*D333)-1.96*SQRT(G333*(1-G333)/D333+1.96^2/(4*D333^2)))/(1+1.96^2/D333))</f>
      </c>
      <c r="I333" s="11">
        <f>IF(A333="","",IFERROR((C333-AVERAGE($C$2:$C$501))/STDEV($C$2:$C$501),0))</f>
      </c>
      <c r="J333" s="11">
        <f>IF(OR(A333="",H333=""),"",IFERROR((H333-AVERAGE($H$2:$H$501))/STDEV($H$2:$H$501),0))</f>
      </c>
      <c r="K333">
        <f>IF(OR(A333="",H333=""),"",IF(I333&gt;=0,IF(J333&gt;=0,"明星","问号"),IF(J333&gt;=0,"金牛","瘦狗")))</f>
      </c>
      <c r="L333">
        <f>IF(K333="","",CHOOSE(MATCH(K333,{"明星","金牛","问号","瘦狗"},0),"加仓备货、保持价格","加流量：补关键词、开推广","优化：改主图、改标题、调价格","尽早下架，把资源让出来"))</f>
      </c>
      <c r="M333">
        <f>IF(A333="","",IF(AND(I333&gt;1,E333=0),"高曝光零销量",IF(AND(D333&gt;=30,E333=0),"有点击无转化","")))</f>
      </c>
    </row>
    <row r="334" spans="1:13" x14ac:dyDescent="0.25">
      <c r="A334" s="8"/>
      <c r="B334" s="8"/>
      <c r="C334" s="9"/>
      <c r="D334" s="8"/>
      <c r="E334" s="8"/>
      <c r="F334" s="10">
        <f>IF(OR(A334="",C334=0),"",D334/C334)</f>
      </c>
      <c r="G334" s="10">
        <f>IF(OR(A334="",D334=0),"",E334/D334)</f>
      </c>
      <c r="H334" s="10">
        <f>IF(OR(A334="",D334=0),"",(G334+1.96^2/(2*D334)-1.96*SQRT(G334*(1-G334)/D334+1.96^2/(4*D334^2)))/(1+1.96^2/D334))</f>
      </c>
      <c r="I334" s="11">
        <f>IF(A334="","",IFERROR((C334-AVERAGE($C$2:$C$501))/STDEV($C$2:$C$501),0))</f>
      </c>
      <c r="J334" s="11">
        <f>IF(OR(A334="",H334=""),"",IFERROR((H334-AVERAGE($H$2:$H$501))/STDEV($H$2:$H$501),0))</f>
      </c>
      <c r="K334">
        <f>IF(OR(A334="",H334=""),"",IF(I334&gt;=0,IF(J334&gt;=0,"明星","问号"),IF(J334&gt;=0,"金牛","瘦狗")))</f>
      </c>
      <c r="L334">
        <f>IF(K334="","",CHOOSE(MATCH(K334,{"明星","金牛","问号","瘦狗"},0),"加仓备货、保持价格","加流量：补关键词、开推广","优化：改主图、改标题、调价格","尽早下架，把资源让出来"))</f>
      </c>
      <c r="M334">
        <f>IF(A334="","",IF(AND(I334&gt;1,E334=0),"高曝光零销量",IF(AND(D334&gt;=30,E334=0),"有点击无转化","")))</f>
      </c>
    </row>
    <row r="335" spans="1:13" x14ac:dyDescent="0.25">
      <c r="A335" s="8"/>
      <c r="B335" s="8"/>
      <c r="C335" s="9"/>
      <c r="D335" s="8"/>
      <c r="E335" s="8"/>
      <c r="F335" s="10">
        <f>IF(OR(A335="",C335=0),"",D335/C335)</f>
      </c>
      <c r="G335" s="10">
        <f>IF(OR(A335="",D335=0),"",E335/D335)</f>
      </c>
      <c r="H335" s="10">
        <f>IF(OR(A335="",D335=0),"",(G335+1.96^2/(2*D335)-1.96*SQRT(G335*(1-G335)/D335+1.96^2/(4*D335^2)))/(1+1.96^2/D335))</f>
      </c>
      <c r="I335" s="11">
        <f>IF(A335="","",IFERROR((C335-AVERAGE($C$2:$C$501))/STDEV($C$2:$C$501),0))</f>
      </c>
      <c r="J335" s="11">
        <f>IF(OR(A335="",H335=""),"",IFERROR((H335-AVERAGE($H$2:$H$501))/STDEV($H$2:$H$501),0))</f>
      </c>
      <c r="K335">
        <f>IF(OR(A335="",H335=""),"",IF(I335&gt;=0,IF(J335&gt;=0,"明星","问号"),IF(J335&gt;=0,"金牛","瘦狗")))</f>
      </c>
      <c r="L335">
        <f>IF(K335="","",CHOOSE(MATCH(K335,{"明星","金牛","问号","瘦狗"},0),"加仓备货、保持价格","加流量：补关键词、开推广","优化：改主图、改标题、调价格","尽早下架，把资源让出来"))</f>
      </c>
      <c r="M335">
        <f>IF(A335="","",IF(AND(I335&gt;1,E335=0),"高曝光零销量",IF(AND(D335&gt;=30,E335=0),"有点击无转化","")))</f>
      </c>
    </row>
    <row r="336" spans="1:13" x14ac:dyDescent="0.25">
      <c r="A336" s="8"/>
      <c r="B336" s="8"/>
      <c r="C336" s="9"/>
      <c r="D336" s="8"/>
      <c r="E336" s="8"/>
      <c r="F336" s="10">
        <f>IF(OR(A336="",C336=0),"",D336/C336)</f>
      </c>
      <c r="G336" s="10">
        <f>IF(OR(A336="",D336=0),"",E336/D336)</f>
      </c>
      <c r="H336" s="10">
        <f>IF(OR(A336="",D336=0),"",(G336+1.96^2/(2*D336)-1.96*SQRT(G336*(1-G336)/D336+1.96^2/(4*D336^2)))/(1+1.96^2/D336))</f>
      </c>
      <c r="I336" s="11">
        <f>IF(A336="","",IFERROR((C336-AVERAGE($C$2:$C$501))/STDEV($C$2:$C$501),0))</f>
      </c>
      <c r="J336" s="11">
        <f>IF(OR(A336="",H336=""),"",IFERROR((H336-AVERAGE($H$2:$H$501))/STDEV($H$2:$H$501),0))</f>
      </c>
      <c r="K336">
        <f>IF(OR(A336="",H336=""),"",IF(I336&gt;=0,IF(J336&gt;=0,"明星","问号"),IF(J336&gt;=0,"金牛","瘦狗")))</f>
      </c>
      <c r="L336">
        <f>IF(K336="","",CHOOSE(MATCH(K336,{"明星","金牛","问号","瘦狗"},0),"加仓备货、保持价格","加流量：补关键词、开推广","优化：改主图、改标题、调价格","尽早下架，把资源让出来"))</f>
      </c>
      <c r="M336">
        <f>IF(A336="","",IF(AND(I336&gt;1,E336=0),"高曝光零销量",IF(AND(D336&gt;=30,E336=0),"有点击无转化","")))</f>
      </c>
    </row>
    <row r="337" spans="1:13" x14ac:dyDescent="0.25">
      <c r="A337" s="8"/>
      <c r="B337" s="8"/>
      <c r="C337" s="9"/>
      <c r="D337" s="8"/>
      <c r="E337" s="8"/>
      <c r="F337" s="10">
        <f>IF(OR(A337="",C337=0),"",D337/C337)</f>
      </c>
      <c r="G337" s="10">
        <f>IF(OR(A337="",D337=0),"",E337/D337)</f>
      </c>
      <c r="H337" s="10">
        <f>IF(OR(A337="",D337=0),"",(G337+1.96^2/(2*D337)-1.96*SQRT(G337*(1-G337)/D337+1.96^2/(4*D337^2)))/(1+1.96^2/D337))</f>
      </c>
      <c r="I337" s="11">
        <f>IF(A337="","",IFERROR((C337-AVERAGE($C$2:$C$501))/STDEV($C$2:$C$501),0))</f>
      </c>
      <c r="J337" s="11">
        <f>IF(OR(A337="",H337=""),"",IFERROR((H337-AVERAGE($H$2:$H$501))/STDEV($H$2:$H$501),0))</f>
      </c>
      <c r="K337">
        <f>IF(OR(A337="",H337=""),"",IF(I337&gt;=0,IF(J337&gt;=0,"明星","问号"),IF(J337&gt;=0,"金牛","瘦狗")))</f>
      </c>
      <c r="L337">
        <f>IF(K337="","",CHOOSE(MATCH(K337,{"明星","金牛","问号","瘦狗"},0),"加仓备货、保持价格","加流量：补关键词、开推广","优化：改主图、改标题、调价格","尽早下架，把资源让出来"))</f>
      </c>
      <c r="M337">
        <f>IF(A337="","",IF(AND(I337&gt;1,E337=0),"高曝光零销量",IF(AND(D337&gt;=30,E337=0),"有点击无转化","")))</f>
      </c>
    </row>
    <row r="338" spans="1:13" x14ac:dyDescent="0.25">
      <c r="A338" s="8"/>
      <c r="B338" s="8"/>
      <c r="C338" s="9"/>
      <c r="D338" s="8"/>
      <c r="E338" s="8"/>
      <c r="F338" s="10">
        <f>IF(OR(A338="",C338=0),"",D338/C338)</f>
      </c>
      <c r="G338" s="10">
        <f>IF(OR(A338="",D338=0),"",E338/D338)</f>
      </c>
      <c r="H338" s="10">
        <f>IF(OR(A338="",D338=0),"",(G338+1.96^2/(2*D338)-1.96*SQRT(G338*(1-G338)/D338+1.96^2/(4*D338^2)))/(1+1.96^2/D338))</f>
      </c>
      <c r="I338" s="11">
        <f>IF(A338="","",IFERROR((C338-AVERAGE($C$2:$C$501))/STDEV($C$2:$C$501),0))</f>
      </c>
      <c r="J338" s="11">
        <f>IF(OR(A338="",H338=""),"",IFERROR((H338-AVERAGE($H$2:$H$501))/STDEV($H$2:$H$501),0))</f>
      </c>
      <c r="K338">
        <f>IF(OR(A338="",H338=""),"",IF(I338&gt;=0,IF(J338&gt;=0,"明星","问号"),IF(J338&gt;=0,"金牛","瘦狗")))</f>
      </c>
      <c r="L338">
        <f>IF(K338="","",CHOOSE(MATCH(K338,{"明星","金牛","问号","瘦狗"},0),"加仓备货、保持价格","加流量：补关键词、开推广","优化：改主图、改标题、调价格","尽早下架，把资源让出来"))</f>
      </c>
      <c r="M338">
        <f>IF(A338="","",IF(AND(I338&gt;1,E338=0),"高曝光零销量",IF(AND(D338&gt;=30,E338=0),"有点击无转化","")))</f>
      </c>
    </row>
    <row r="339" spans="1:13" x14ac:dyDescent="0.25">
      <c r="A339" s="8"/>
      <c r="B339" s="8"/>
      <c r="C339" s="9"/>
      <c r="D339" s="8"/>
      <c r="E339" s="8"/>
      <c r="F339" s="10">
        <f>IF(OR(A339="",C339=0),"",D339/C339)</f>
      </c>
      <c r="G339" s="10">
        <f>IF(OR(A339="",D339=0),"",E339/D339)</f>
      </c>
      <c r="H339" s="10">
        <f>IF(OR(A339="",D339=0),"",(G339+1.96^2/(2*D339)-1.96*SQRT(G339*(1-G339)/D339+1.96^2/(4*D339^2)))/(1+1.96^2/D339))</f>
      </c>
      <c r="I339" s="11">
        <f>IF(A339="","",IFERROR((C339-AVERAGE($C$2:$C$501))/STDEV($C$2:$C$501),0))</f>
      </c>
      <c r="J339" s="11">
        <f>IF(OR(A339="",H339=""),"",IFERROR((H339-AVERAGE($H$2:$H$501))/STDEV($H$2:$H$501),0))</f>
      </c>
      <c r="K339">
        <f>IF(OR(A339="",H339=""),"",IF(I339&gt;=0,IF(J339&gt;=0,"明星","问号"),IF(J339&gt;=0,"金牛","瘦狗")))</f>
      </c>
      <c r="L339">
        <f>IF(K339="","",CHOOSE(MATCH(K339,{"明星","金牛","问号","瘦狗"},0),"加仓备货、保持价格","加流量：补关键词、开推广","优化：改主图、改标题、调价格","尽早下架，把资源让出来"))</f>
      </c>
      <c r="M339">
        <f>IF(A339="","",IF(AND(I339&gt;1,E339=0),"高曝光零销量",IF(AND(D339&gt;=30,E339=0),"有点击无转化","")))</f>
      </c>
    </row>
    <row r="340" spans="1:13" x14ac:dyDescent="0.25">
      <c r="A340" s="8"/>
      <c r="B340" s="8"/>
      <c r="C340" s="9"/>
      <c r="D340" s="8"/>
      <c r="E340" s="8"/>
      <c r="F340" s="10">
        <f>IF(OR(A340="",C340=0),"",D340/C340)</f>
      </c>
      <c r="G340" s="10">
        <f>IF(OR(A340="",D340=0),"",E340/D340)</f>
      </c>
      <c r="H340" s="10">
        <f>IF(OR(A340="",D340=0),"",(G340+1.96^2/(2*D340)-1.96*SQRT(G340*(1-G340)/D340+1.96^2/(4*D340^2)))/(1+1.96^2/D340))</f>
      </c>
      <c r="I340" s="11">
        <f>IF(A340="","",IFERROR((C340-AVERAGE($C$2:$C$501))/STDEV($C$2:$C$501),0))</f>
      </c>
      <c r="J340" s="11">
        <f>IF(OR(A340="",H340=""),"",IFERROR((H340-AVERAGE($H$2:$H$501))/STDEV($H$2:$H$501),0))</f>
      </c>
      <c r="K340">
        <f>IF(OR(A340="",H340=""),"",IF(I340&gt;=0,IF(J340&gt;=0,"明星","问号"),IF(J340&gt;=0,"金牛","瘦狗")))</f>
      </c>
      <c r="L340">
        <f>IF(K340="","",CHOOSE(MATCH(K340,{"明星","金牛","问号","瘦狗"},0),"加仓备货、保持价格","加流量：补关键词、开推广","优化：改主图、改标题、调价格","尽早下架，把资源让出来"))</f>
      </c>
      <c r="M340">
        <f>IF(A340="","",IF(AND(I340&gt;1,E340=0),"高曝光零销量",IF(AND(D340&gt;=30,E340=0),"有点击无转化","")))</f>
      </c>
    </row>
    <row r="341" spans="1:13" x14ac:dyDescent="0.25">
      <c r="A341" s="8"/>
      <c r="B341" s="8"/>
      <c r="C341" s="9"/>
      <c r="D341" s="8"/>
      <c r="E341" s="8"/>
      <c r="F341" s="10">
        <f>IF(OR(A341="",C341=0),"",D341/C341)</f>
      </c>
      <c r="G341" s="10">
        <f>IF(OR(A341="",D341=0),"",E341/D341)</f>
      </c>
      <c r="H341" s="10">
        <f>IF(OR(A341="",D341=0),"",(G341+1.96^2/(2*D341)-1.96*SQRT(G341*(1-G341)/D341+1.96^2/(4*D341^2)))/(1+1.96^2/D341))</f>
      </c>
      <c r="I341" s="11">
        <f>IF(A341="","",IFERROR((C341-AVERAGE($C$2:$C$501))/STDEV($C$2:$C$501),0))</f>
      </c>
      <c r="J341" s="11">
        <f>IF(OR(A341="",H341=""),"",IFERROR((H341-AVERAGE($H$2:$H$501))/STDEV($H$2:$H$501),0))</f>
      </c>
      <c r="K341">
        <f>IF(OR(A341="",H341=""),"",IF(I341&gt;=0,IF(J341&gt;=0,"明星","问号"),IF(J341&gt;=0,"金牛","瘦狗")))</f>
      </c>
      <c r="L341">
        <f>IF(K341="","",CHOOSE(MATCH(K341,{"明星","金牛","问号","瘦狗"},0),"加仓备货、保持价格","加流量：补关键词、开推广","优化：改主图、改标题、调价格","尽早下架，把资源让出来"))</f>
      </c>
      <c r="M341">
        <f>IF(A341="","",IF(AND(I341&gt;1,E341=0),"高曝光零销量",IF(AND(D341&gt;=30,E341=0),"有点击无转化","")))</f>
      </c>
    </row>
    <row r="342" spans="1:13" x14ac:dyDescent="0.25">
      <c r="A342" s="8"/>
      <c r="B342" s="8"/>
      <c r="C342" s="9"/>
      <c r="D342" s="8"/>
      <c r="E342" s="8"/>
      <c r="F342" s="10">
        <f>IF(OR(A342="",C342=0),"",D342/C342)</f>
      </c>
      <c r="G342" s="10">
        <f>IF(OR(A342="",D342=0),"",E342/D342)</f>
      </c>
      <c r="H342" s="10">
        <f>IF(OR(A342="",D342=0),"",(G342+1.96^2/(2*D342)-1.96*SQRT(G342*(1-G342)/D342+1.96^2/(4*D342^2)))/(1+1.96^2/D342))</f>
      </c>
      <c r="I342" s="11">
        <f>IF(A342="","",IFERROR((C342-AVERAGE($C$2:$C$501))/STDEV($C$2:$C$501),0))</f>
      </c>
      <c r="J342" s="11">
        <f>IF(OR(A342="",H342=""),"",IFERROR((H342-AVERAGE($H$2:$H$501))/STDEV($H$2:$H$501),0))</f>
      </c>
      <c r="K342">
        <f>IF(OR(A342="",H342=""),"",IF(I342&gt;=0,IF(J342&gt;=0,"明星","问号"),IF(J342&gt;=0,"金牛","瘦狗")))</f>
      </c>
      <c r="L342">
        <f>IF(K342="","",CHOOSE(MATCH(K342,{"明星","金牛","问号","瘦狗"},0),"加仓备货、保持价格","加流量：补关键词、开推广","优化：改主图、改标题、调价格","尽早下架，把资源让出来"))</f>
      </c>
      <c r="M342">
        <f>IF(A342="","",IF(AND(I342&gt;1,E342=0),"高曝光零销量",IF(AND(D342&gt;=30,E342=0),"有点击无转化","")))</f>
      </c>
    </row>
    <row r="343" spans="1:13" x14ac:dyDescent="0.25">
      <c r="A343" s="8"/>
      <c r="B343" s="8"/>
      <c r="C343" s="9"/>
      <c r="D343" s="8"/>
      <c r="E343" s="8"/>
      <c r="F343" s="10">
        <f>IF(OR(A343="",C343=0),"",D343/C343)</f>
      </c>
      <c r="G343" s="10">
        <f>IF(OR(A343="",D343=0),"",E343/D343)</f>
      </c>
      <c r="H343" s="10">
        <f>IF(OR(A343="",D343=0),"",(G343+1.96^2/(2*D343)-1.96*SQRT(G343*(1-G343)/D343+1.96^2/(4*D343^2)))/(1+1.96^2/D343))</f>
      </c>
      <c r="I343" s="11">
        <f>IF(A343="","",IFERROR((C343-AVERAGE($C$2:$C$501))/STDEV($C$2:$C$501),0))</f>
      </c>
      <c r="J343" s="11">
        <f>IF(OR(A343="",H343=""),"",IFERROR((H343-AVERAGE($H$2:$H$501))/STDEV($H$2:$H$501),0))</f>
      </c>
      <c r="K343">
        <f>IF(OR(A343="",H343=""),"",IF(I343&gt;=0,IF(J343&gt;=0,"明星","问号"),IF(J343&gt;=0,"金牛","瘦狗")))</f>
      </c>
      <c r="L343">
        <f>IF(K343="","",CHOOSE(MATCH(K343,{"明星","金牛","问号","瘦狗"},0),"加仓备货、保持价格","加流量：补关键词、开推广","优化：改主图、改标题、调价格","尽早下架，把资源让出来"))</f>
      </c>
      <c r="M343">
        <f>IF(A343="","",IF(AND(I343&gt;1,E343=0),"高曝光零销量",IF(AND(D343&gt;=30,E343=0),"有点击无转化","")))</f>
      </c>
    </row>
    <row r="344" spans="1:13" x14ac:dyDescent="0.25">
      <c r="A344" s="8"/>
      <c r="B344" s="8"/>
      <c r="C344" s="9"/>
      <c r="D344" s="8"/>
      <c r="E344" s="8"/>
      <c r="F344" s="10">
        <f>IF(OR(A344="",C344=0),"",D344/C344)</f>
      </c>
      <c r="G344" s="10">
        <f>IF(OR(A344="",D344=0),"",E344/D344)</f>
      </c>
      <c r="H344" s="10">
        <f>IF(OR(A344="",D344=0),"",(G344+1.96^2/(2*D344)-1.96*SQRT(G344*(1-G344)/D344+1.96^2/(4*D344^2)))/(1+1.96^2/D344))</f>
      </c>
      <c r="I344" s="11">
        <f>IF(A344="","",IFERROR((C344-AVERAGE($C$2:$C$501))/STDEV($C$2:$C$501),0))</f>
      </c>
      <c r="J344" s="11">
        <f>IF(OR(A344="",H344=""),"",IFERROR((H344-AVERAGE($H$2:$H$501))/STDEV($H$2:$H$501),0))</f>
      </c>
      <c r="K344">
        <f>IF(OR(A344="",H344=""),"",IF(I344&gt;=0,IF(J344&gt;=0,"明星","问号"),IF(J344&gt;=0,"金牛","瘦狗")))</f>
      </c>
      <c r="L344">
        <f>IF(K344="","",CHOOSE(MATCH(K344,{"明星","金牛","问号","瘦狗"},0),"加仓备货、保持价格","加流量：补关键词、开推广","优化：改主图、改标题、调价格","尽早下架，把资源让出来"))</f>
      </c>
      <c r="M344">
        <f>IF(A344="","",IF(AND(I344&gt;1,E344=0),"高曝光零销量",IF(AND(D344&gt;=30,E344=0),"有点击无转化","")))</f>
      </c>
    </row>
    <row r="345" spans="1:13" x14ac:dyDescent="0.25">
      <c r="A345" s="8"/>
      <c r="B345" s="8"/>
      <c r="C345" s="9"/>
      <c r="D345" s="8"/>
      <c r="E345" s="8"/>
      <c r="F345" s="10">
        <f>IF(OR(A345="",C345=0),"",D345/C345)</f>
      </c>
      <c r="G345" s="10">
        <f>IF(OR(A345="",D345=0),"",E345/D345)</f>
      </c>
      <c r="H345" s="10">
        <f>IF(OR(A345="",D345=0),"",(G345+1.96^2/(2*D345)-1.96*SQRT(G345*(1-G345)/D345+1.96^2/(4*D345^2)))/(1+1.96^2/D345))</f>
      </c>
      <c r="I345" s="11">
        <f>IF(A345="","",IFERROR((C345-AVERAGE($C$2:$C$501))/STDEV($C$2:$C$501),0))</f>
      </c>
      <c r="J345" s="11">
        <f>IF(OR(A345="",H345=""),"",IFERROR((H345-AVERAGE($H$2:$H$501))/STDEV($H$2:$H$501),0))</f>
      </c>
      <c r="K345">
        <f>IF(OR(A345="",H345=""),"",IF(I345&gt;=0,IF(J345&gt;=0,"明星","问号"),IF(J345&gt;=0,"金牛","瘦狗")))</f>
      </c>
      <c r="L345">
        <f>IF(K345="","",CHOOSE(MATCH(K345,{"明星","金牛","问号","瘦狗"},0),"加仓备货、保持价格","加流量：补关键词、开推广","优化：改主图、改标题、调价格","尽早下架，把资源让出来"))</f>
      </c>
      <c r="M345">
        <f>IF(A345="","",IF(AND(I345&gt;1,E345=0),"高曝光零销量",IF(AND(D345&gt;=30,E345=0),"有点击无转化","")))</f>
      </c>
    </row>
    <row r="346" spans="1:13" x14ac:dyDescent="0.25">
      <c r="A346" s="8"/>
      <c r="B346" s="8"/>
      <c r="C346" s="9"/>
      <c r="D346" s="8"/>
      <c r="E346" s="8"/>
      <c r="F346" s="10">
        <f>IF(OR(A346="",C346=0),"",D346/C346)</f>
      </c>
      <c r="G346" s="10">
        <f>IF(OR(A346="",D346=0),"",E346/D346)</f>
      </c>
      <c r="H346" s="10">
        <f>IF(OR(A346="",D346=0),"",(G346+1.96^2/(2*D346)-1.96*SQRT(G346*(1-G346)/D346+1.96^2/(4*D346^2)))/(1+1.96^2/D346))</f>
      </c>
      <c r="I346" s="11">
        <f>IF(A346="","",IFERROR((C346-AVERAGE($C$2:$C$501))/STDEV($C$2:$C$501),0))</f>
      </c>
      <c r="J346" s="11">
        <f>IF(OR(A346="",H346=""),"",IFERROR((H346-AVERAGE($H$2:$H$501))/STDEV($H$2:$H$501),0))</f>
      </c>
      <c r="K346">
        <f>IF(OR(A346="",H346=""),"",IF(I346&gt;=0,IF(J346&gt;=0,"明星","问号"),IF(J346&gt;=0,"金牛","瘦狗")))</f>
      </c>
      <c r="L346">
        <f>IF(K346="","",CHOOSE(MATCH(K346,{"明星","金牛","问号","瘦狗"},0),"加仓备货、保持价格","加流量：补关键词、开推广","优化：改主图、改标题、调价格","尽早下架，把资源让出来"))</f>
      </c>
      <c r="M346">
        <f>IF(A346="","",IF(AND(I346&gt;1,E346=0),"高曝光零销量",IF(AND(D346&gt;=30,E346=0),"有点击无转化","")))</f>
      </c>
    </row>
    <row r="347" spans="1:13" x14ac:dyDescent="0.25">
      <c r="A347" s="8"/>
      <c r="B347" s="8"/>
      <c r="C347" s="9"/>
      <c r="D347" s="8"/>
      <c r="E347" s="8"/>
      <c r="F347" s="10">
        <f>IF(OR(A347="",C347=0),"",D347/C347)</f>
      </c>
      <c r="G347" s="10">
        <f>IF(OR(A347="",D347=0),"",E347/D347)</f>
      </c>
      <c r="H347" s="10">
        <f>IF(OR(A347="",D347=0),"",(G347+1.96^2/(2*D347)-1.96*SQRT(G347*(1-G347)/D347+1.96^2/(4*D347^2)))/(1+1.96^2/D347))</f>
      </c>
      <c r="I347" s="11">
        <f>IF(A347="","",IFERROR((C347-AVERAGE($C$2:$C$501))/STDEV($C$2:$C$501),0))</f>
      </c>
      <c r="J347" s="11">
        <f>IF(OR(A347="",H347=""),"",IFERROR((H347-AVERAGE($H$2:$H$501))/STDEV($H$2:$H$501),0))</f>
      </c>
      <c r="K347">
        <f>IF(OR(A347="",H347=""),"",IF(I347&gt;=0,IF(J347&gt;=0,"明星","问号"),IF(J347&gt;=0,"金牛","瘦狗")))</f>
      </c>
      <c r="L347">
        <f>IF(K347="","",CHOOSE(MATCH(K347,{"明星","金牛","问号","瘦狗"},0),"加仓备货、保持价格","加流量：补关键词、开推广","优化：改主图、改标题、调价格","尽早下架，把资源让出来"))</f>
      </c>
      <c r="M347">
        <f>IF(A347="","",IF(AND(I347&gt;1,E347=0),"高曝光零销量",IF(AND(D347&gt;=30,E347=0),"有点击无转化","")))</f>
      </c>
    </row>
    <row r="348" spans="1:13" x14ac:dyDescent="0.25">
      <c r="A348" s="8"/>
      <c r="B348" s="8"/>
      <c r="C348" s="9"/>
      <c r="D348" s="8"/>
      <c r="E348" s="8"/>
      <c r="F348" s="10">
        <f>IF(OR(A348="",C348=0),"",D348/C348)</f>
      </c>
      <c r="G348" s="10">
        <f>IF(OR(A348="",D348=0),"",E348/D348)</f>
      </c>
      <c r="H348" s="10">
        <f>IF(OR(A348="",D348=0),"",(G348+1.96^2/(2*D348)-1.96*SQRT(G348*(1-G348)/D348+1.96^2/(4*D348^2)))/(1+1.96^2/D348))</f>
      </c>
      <c r="I348" s="11">
        <f>IF(A348="","",IFERROR((C348-AVERAGE($C$2:$C$501))/STDEV($C$2:$C$501),0))</f>
      </c>
      <c r="J348" s="11">
        <f>IF(OR(A348="",H348=""),"",IFERROR((H348-AVERAGE($H$2:$H$501))/STDEV($H$2:$H$501),0))</f>
      </c>
      <c r="K348">
        <f>IF(OR(A348="",H348=""),"",IF(I348&gt;=0,IF(J348&gt;=0,"明星","问号"),IF(J348&gt;=0,"金牛","瘦狗")))</f>
      </c>
      <c r="L348">
        <f>IF(K348="","",CHOOSE(MATCH(K348,{"明星","金牛","问号","瘦狗"},0),"加仓备货、保持价格","加流量：补关键词、开推广","优化：改主图、改标题、调价格","尽早下架，把资源让出来"))</f>
      </c>
      <c r="M348">
        <f>IF(A348="","",IF(AND(I348&gt;1,E348=0),"高曝光零销量",IF(AND(D348&gt;=30,E348=0),"有点击无转化","")))</f>
      </c>
    </row>
    <row r="349" spans="1:13" x14ac:dyDescent="0.25">
      <c r="A349" s="8"/>
      <c r="B349" s="8"/>
      <c r="C349" s="9"/>
      <c r="D349" s="8"/>
      <c r="E349" s="8"/>
      <c r="F349" s="10">
        <f>IF(OR(A349="",C349=0),"",D349/C349)</f>
      </c>
      <c r="G349" s="10">
        <f>IF(OR(A349="",D349=0),"",E349/D349)</f>
      </c>
      <c r="H349" s="10">
        <f>IF(OR(A349="",D349=0),"",(G349+1.96^2/(2*D349)-1.96*SQRT(G349*(1-G349)/D349+1.96^2/(4*D349^2)))/(1+1.96^2/D349))</f>
      </c>
      <c r="I349" s="11">
        <f>IF(A349="","",IFERROR((C349-AVERAGE($C$2:$C$501))/STDEV($C$2:$C$501),0))</f>
      </c>
      <c r="J349" s="11">
        <f>IF(OR(A349="",H349=""),"",IFERROR((H349-AVERAGE($H$2:$H$501))/STDEV($H$2:$H$501),0))</f>
      </c>
      <c r="K349">
        <f>IF(OR(A349="",H349=""),"",IF(I349&gt;=0,IF(J349&gt;=0,"明星","问号"),IF(J349&gt;=0,"金牛","瘦狗")))</f>
      </c>
      <c r="L349">
        <f>IF(K349="","",CHOOSE(MATCH(K349,{"明星","金牛","问号","瘦狗"},0),"加仓备货、保持价格","加流量：补关键词、开推广","优化：改主图、改标题、调价格","尽早下架，把资源让出来"))</f>
      </c>
      <c r="M349">
        <f>IF(A349="","",IF(AND(I349&gt;1,E349=0),"高曝光零销量",IF(AND(D349&gt;=30,E349=0),"有点击无转化","")))</f>
      </c>
    </row>
    <row r="350" spans="1:13" x14ac:dyDescent="0.25">
      <c r="A350" s="8"/>
      <c r="B350" s="8"/>
      <c r="C350" s="9"/>
      <c r="D350" s="8"/>
      <c r="E350" s="8"/>
      <c r="F350" s="10">
        <f>IF(OR(A350="",C350=0),"",D350/C350)</f>
      </c>
      <c r="G350" s="10">
        <f>IF(OR(A350="",D350=0),"",E350/D350)</f>
      </c>
      <c r="H350" s="10">
        <f>IF(OR(A350="",D350=0),"",(G350+1.96^2/(2*D350)-1.96*SQRT(G350*(1-G350)/D350+1.96^2/(4*D350^2)))/(1+1.96^2/D350))</f>
      </c>
      <c r="I350" s="11">
        <f>IF(A350="","",IFERROR((C350-AVERAGE($C$2:$C$501))/STDEV($C$2:$C$501),0))</f>
      </c>
      <c r="J350" s="11">
        <f>IF(OR(A350="",H350=""),"",IFERROR((H350-AVERAGE($H$2:$H$501))/STDEV($H$2:$H$501),0))</f>
      </c>
      <c r="K350">
        <f>IF(OR(A350="",H350=""),"",IF(I350&gt;=0,IF(J350&gt;=0,"明星","问号"),IF(J350&gt;=0,"金牛","瘦狗")))</f>
      </c>
      <c r="L350">
        <f>IF(K350="","",CHOOSE(MATCH(K350,{"明星","金牛","问号","瘦狗"},0),"加仓备货、保持价格","加流量：补关键词、开推广","优化：改主图、改标题、调价格","尽早下架，把资源让出来"))</f>
      </c>
      <c r="M350">
        <f>IF(A350="","",IF(AND(I350&gt;1,E350=0),"高曝光零销量",IF(AND(D350&gt;=30,E350=0),"有点击无转化","")))</f>
      </c>
    </row>
    <row r="351" spans="1:13" x14ac:dyDescent="0.25">
      <c r="A351" s="8"/>
      <c r="B351" s="8"/>
      <c r="C351" s="9"/>
      <c r="D351" s="8"/>
      <c r="E351" s="8"/>
      <c r="F351" s="10">
        <f>IF(OR(A351="",C351=0),"",D351/C351)</f>
      </c>
      <c r="G351" s="10">
        <f>IF(OR(A351="",D351=0),"",E351/D351)</f>
      </c>
      <c r="H351" s="10">
        <f>IF(OR(A351="",D351=0),"",(G351+1.96^2/(2*D351)-1.96*SQRT(G351*(1-G351)/D351+1.96^2/(4*D351^2)))/(1+1.96^2/D351))</f>
      </c>
      <c r="I351" s="11">
        <f>IF(A351="","",IFERROR((C351-AVERAGE($C$2:$C$501))/STDEV($C$2:$C$501),0))</f>
      </c>
      <c r="J351" s="11">
        <f>IF(OR(A351="",H351=""),"",IFERROR((H351-AVERAGE($H$2:$H$501))/STDEV($H$2:$H$501),0))</f>
      </c>
      <c r="K351">
        <f>IF(OR(A351="",H351=""),"",IF(I351&gt;=0,IF(J351&gt;=0,"明星","问号"),IF(J351&gt;=0,"金牛","瘦狗")))</f>
      </c>
      <c r="L351">
        <f>IF(K351="","",CHOOSE(MATCH(K351,{"明星","金牛","问号","瘦狗"},0),"加仓备货、保持价格","加流量：补关键词、开推广","优化：改主图、改标题、调价格","尽早下架，把资源让出来"))</f>
      </c>
      <c r="M351">
        <f>IF(A351="","",IF(AND(I351&gt;1,E351=0),"高曝光零销量",IF(AND(D351&gt;=30,E351=0),"有点击无转化","")))</f>
      </c>
    </row>
    <row r="352" spans="1:13" x14ac:dyDescent="0.25">
      <c r="A352" s="8"/>
      <c r="B352" s="8"/>
      <c r="C352" s="9"/>
      <c r="D352" s="8"/>
      <c r="E352" s="8"/>
      <c r="F352" s="10">
        <f>IF(OR(A352="",C352=0),"",D352/C352)</f>
      </c>
      <c r="G352" s="10">
        <f>IF(OR(A352="",D352=0),"",E352/D352)</f>
      </c>
      <c r="H352" s="10">
        <f>IF(OR(A352="",D352=0),"",(G352+1.96^2/(2*D352)-1.96*SQRT(G352*(1-G352)/D352+1.96^2/(4*D352^2)))/(1+1.96^2/D352))</f>
      </c>
      <c r="I352" s="11">
        <f>IF(A352="","",IFERROR((C352-AVERAGE($C$2:$C$501))/STDEV($C$2:$C$501),0))</f>
      </c>
      <c r="J352" s="11">
        <f>IF(OR(A352="",H352=""),"",IFERROR((H352-AVERAGE($H$2:$H$501))/STDEV($H$2:$H$501),0))</f>
      </c>
      <c r="K352">
        <f>IF(OR(A352="",H352=""),"",IF(I352&gt;=0,IF(J352&gt;=0,"明星","问号"),IF(J352&gt;=0,"金牛","瘦狗")))</f>
      </c>
      <c r="L352">
        <f>IF(K352="","",CHOOSE(MATCH(K352,{"明星","金牛","问号","瘦狗"},0),"加仓备货、保持价格","加流量：补关键词、开推广","优化：改主图、改标题、调价格","尽早下架，把资源让出来"))</f>
      </c>
      <c r="M352">
        <f>IF(A352="","",IF(AND(I352&gt;1,E352=0),"高曝光零销量",IF(AND(D352&gt;=30,E352=0),"有点击无转化","")))</f>
      </c>
    </row>
    <row r="353" spans="1:13" x14ac:dyDescent="0.25">
      <c r="A353" s="8"/>
      <c r="B353" s="8"/>
      <c r="C353" s="9"/>
      <c r="D353" s="8"/>
      <c r="E353" s="8"/>
      <c r="F353" s="10">
        <f>IF(OR(A353="",C353=0),"",D353/C353)</f>
      </c>
      <c r="G353" s="10">
        <f>IF(OR(A353="",D353=0),"",E353/D353)</f>
      </c>
      <c r="H353" s="10">
        <f>IF(OR(A353="",D353=0),"",(G353+1.96^2/(2*D353)-1.96*SQRT(G353*(1-G353)/D353+1.96^2/(4*D353^2)))/(1+1.96^2/D353))</f>
      </c>
      <c r="I353" s="11">
        <f>IF(A353="","",IFERROR((C353-AVERAGE($C$2:$C$501))/STDEV($C$2:$C$501),0))</f>
      </c>
      <c r="J353" s="11">
        <f>IF(OR(A353="",H353=""),"",IFERROR((H353-AVERAGE($H$2:$H$501))/STDEV($H$2:$H$501),0))</f>
      </c>
      <c r="K353">
        <f>IF(OR(A353="",H353=""),"",IF(I353&gt;=0,IF(J353&gt;=0,"明星","问号"),IF(J353&gt;=0,"金牛","瘦狗")))</f>
      </c>
      <c r="L353">
        <f>IF(K353="","",CHOOSE(MATCH(K353,{"明星","金牛","问号","瘦狗"},0),"加仓备货、保持价格","加流量：补关键词、开推广","优化：改主图、改标题、调价格","尽早下架，把资源让出来"))</f>
      </c>
      <c r="M353">
        <f>IF(A353="","",IF(AND(I353&gt;1,E353=0),"高曝光零销量",IF(AND(D353&gt;=30,E353=0),"有点击无转化","")))</f>
      </c>
    </row>
    <row r="354" spans="1:13" x14ac:dyDescent="0.25">
      <c r="A354" s="8"/>
      <c r="B354" s="8"/>
      <c r="C354" s="9"/>
      <c r="D354" s="8"/>
      <c r="E354" s="8"/>
      <c r="F354" s="10">
        <f>IF(OR(A354="",C354=0),"",D354/C354)</f>
      </c>
      <c r="G354" s="10">
        <f>IF(OR(A354="",D354=0),"",E354/D354)</f>
      </c>
      <c r="H354" s="10">
        <f>IF(OR(A354="",D354=0),"",(G354+1.96^2/(2*D354)-1.96*SQRT(G354*(1-G354)/D354+1.96^2/(4*D354^2)))/(1+1.96^2/D354))</f>
      </c>
      <c r="I354" s="11">
        <f>IF(A354="","",IFERROR((C354-AVERAGE($C$2:$C$501))/STDEV($C$2:$C$501),0))</f>
      </c>
      <c r="J354" s="11">
        <f>IF(OR(A354="",H354=""),"",IFERROR((H354-AVERAGE($H$2:$H$501))/STDEV($H$2:$H$501),0))</f>
      </c>
      <c r="K354">
        <f>IF(OR(A354="",H354=""),"",IF(I354&gt;=0,IF(J354&gt;=0,"明星","问号"),IF(J354&gt;=0,"金牛","瘦狗")))</f>
      </c>
      <c r="L354">
        <f>IF(K354="","",CHOOSE(MATCH(K354,{"明星","金牛","问号","瘦狗"},0),"加仓备货、保持价格","加流量：补关键词、开推广","优化：改主图、改标题、调价格","尽早下架，把资源让出来"))</f>
      </c>
      <c r="M354">
        <f>IF(A354="","",IF(AND(I354&gt;1,E354=0),"高曝光零销量",IF(AND(D354&gt;=30,E354=0),"有点击无转化","")))</f>
      </c>
    </row>
    <row r="355" spans="1:13" x14ac:dyDescent="0.25">
      <c r="A355" s="8"/>
      <c r="B355" s="8"/>
      <c r="C355" s="9"/>
      <c r="D355" s="8"/>
      <c r="E355" s="8"/>
      <c r="F355" s="10">
        <f>IF(OR(A355="",C355=0),"",D355/C355)</f>
      </c>
      <c r="G355" s="10">
        <f>IF(OR(A355="",D355=0),"",E355/D355)</f>
      </c>
      <c r="H355" s="10">
        <f>IF(OR(A355="",D355=0),"",(G355+1.96^2/(2*D355)-1.96*SQRT(G355*(1-G355)/D355+1.96^2/(4*D355^2)))/(1+1.96^2/D355))</f>
      </c>
      <c r="I355" s="11">
        <f>IF(A355="","",IFERROR((C355-AVERAGE($C$2:$C$501))/STDEV($C$2:$C$501),0))</f>
      </c>
      <c r="J355" s="11">
        <f>IF(OR(A355="",H355=""),"",IFERROR((H355-AVERAGE($H$2:$H$501))/STDEV($H$2:$H$501),0))</f>
      </c>
      <c r="K355">
        <f>IF(OR(A355="",H355=""),"",IF(I355&gt;=0,IF(J355&gt;=0,"明星","问号"),IF(J355&gt;=0,"金牛","瘦狗")))</f>
      </c>
      <c r="L355">
        <f>IF(K355="","",CHOOSE(MATCH(K355,{"明星","金牛","问号","瘦狗"},0),"加仓备货、保持价格","加流量：补关键词、开推广","优化：改主图、改标题、调价格","尽早下架，把资源让出来"))</f>
      </c>
      <c r="M355">
        <f>IF(A355="","",IF(AND(I355&gt;1,E355=0),"高曝光零销量",IF(AND(D355&gt;=30,E355=0),"有点击无转化","")))</f>
      </c>
    </row>
    <row r="356" spans="1:13" x14ac:dyDescent="0.25">
      <c r="A356" s="8"/>
      <c r="B356" s="8"/>
      <c r="C356" s="9"/>
      <c r="D356" s="8"/>
      <c r="E356" s="8"/>
      <c r="F356" s="10">
        <f>IF(OR(A356="",C356=0),"",D356/C356)</f>
      </c>
      <c r="G356" s="10">
        <f>IF(OR(A356="",D356=0),"",E356/D356)</f>
      </c>
      <c r="H356" s="10">
        <f>IF(OR(A356="",D356=0),"",(G356+1.96^2/(2*D356)-1.96*SQRT(G356*(1-G356)/D356+1.96^2/(4*D356^2)))/(1+1.96^2/D356))</f>
      </c>
      <c r="I356" s="11">
        <f>IF(A356="","",IFERROR((C356-AVERAGE($C$2:$C$501))/STDEV($C$2:$C$501),0))</f>
      </c>
      <c r="J356" s="11">
        <f>IF(OR(A356="",H356=""),"",IFERROR((H356-AVERAGE($H$2:$H$501))/STDEV($H$2:$H$501),0))</f>
      </c>
      <c r="K356">
        <f>IF(OR(A356="",H356=""),"",IF(I356&gt;=0,IF(J356&gt;=0,"明星","问号"),IF(J356&gt;=0,"金牛","瘦狗")))</f>
      </c>
      <c r="L356">
        <f>IF(K356="","",CHOOSE(MATCH(K356,{"明星","金牛","问号","瘦狗"},0),"加仓备货、保持价格","加流量：补关键词、开推广","优化：改主图、改标题、调价格","尽早下架，把资源让出来"))</f>
      </c>
      <c r="M356">
        <f>IF(A356="","",IF(AND(I356&gt;1,E356=0),"高曝光零销量",IF(AND(D356&gt;=30,E356=0),"有点击无转化","")))</f>
      </c>
    </row>
    <row r="357" spans="1:13" x14ac:dyDescent="0.25">
      <c r="A357" s="8"/>
      <c r="B357" s="8"/>
      <c r="C357" s="9"/>
      <c r="D357" s="8"/>
      <c r="E357" s="8"/>
      <c r="F357" s="10">
        <f>IF(OR(A357="",C357=0),"",D357/C357)</f>
      </c>
      <c r="G357" s="10">
        <f>IF(OR(A357="",D357=0),"",E357/D357)</f>
      </c>
      <c r="H357" s="10">
        <f>IF(OR(A357="",D357=0),"",(G357+1.96^2/(2*D357)-1.96*SQRT(G357*(1-G357)/D357+1.96^2/(4*D357^2)))/(1+1.96^2/D357))</f>
      </c>
      <c r="I357" s="11">
        <f>IF(A357="","",IFERROR((C357-AVERAGE($C$2:$C$501))/STDEV($C$2:$C$501),0))</f>
      </c>
      <c r="J357" s="11">
        <f>IF(OR(A357="",H357=""),"",IFERROR((H357-AVERAGE($H$2:$H$501))/STDEV($H$2:$H$501),0))</f>
      </c>
      <c r="K357">
        <f>IF(OR(A357="",H357=""),"",IF(I357&gt;=0,IF(J357&gt;=0,"明星","问号"),IF(J357&gt;=0,"金牛","瘦狗")))</f>
      </c>
      <c r="L357">
        <f>IF(K357="","",CHOOSE(MATCH(K357,{"明星","金牛","问号","瘦狗"},0),"加仓备货、保持价格","加流量：补关键词、开推广","优化：改主图、改标题、调价格","尽早下架，把资源让出来"))</f>
      </c>
      <c r="M357">
        <f>IF(A357="","",IF(AND(I357&gt;1,E357=0),"高曝光零销量",IF(AND(D357&gt;=30,E357=0),"有点击无转化","")))</f>
      </c>
    </row>
    <row r="358" spans="1:13" x14ac:dyDescent="0.25">
      <c r="A358" s="8"/>
      <c r="B358" s="8"/>
      <c r="C358" s="9"/>
      <c r="D358" s="8"/>
      <c r="E358" s="8"/>
      <c r="F358" s="10">
        <f>IF(OR(A358="",C358=0),"",D358/C358)</f>
      </c>
      <c r="G358" s="10">
        <f>IF(OR(A358="",D358=0),"",E358/D358)</f>
      </c>
      <c r="H358" s="10">
        <f>IF(OR(A358="",D358=0),"",(G358+1.96^2/(2*D358)-1.96*SQRT(G358*(1-G358)/D358+1.96^2/(4*D358^2)))/(1+1.96^2/D358))</f>
      </c>
      <c r="I358" s="11">
        <f>IF(A358="","",IFERROR((C358-AVERAGE($C$2:$C$501))/STDEV($C$2:$C$501),0))</f>
      </c>
      <c r="J358" s="11">
        <f>IF(OR(A358="",H358=""),"",IFERROR((H358-AVERAGE($H$2:$H$501))/STDEV($H$2:$H$501),0))</f>
      </c>
      <c r="K358">
        <f>IF(OR(A358="",H358=""),"",IF(I358&gt;=0,IF(J358&gt;=0,"明星","问号"),IF(J358&gt;=0,"金牛","瘦狗")))</f>
      </c>
      <c r="L358">
        <f>IF(K358="","",CHOOSE(MATCH(K358,{"明星","金牛","问号","瘦狗"},0),"加仓备货、保持价格","加流量：补关键词、开推广","优化：改主图、改标题、调价格","尽早下架，把资源让出来"))</f>
      </c>
      <c r="M358">
        <f>IF(A358="","",IF(AND(I358&gt;1,E358=0),"高曝光零销量",IF(AND(D358&gt;=30,E358=0),"有点击无转化","")))</f>
      </c>
    </row>
    <row r="359" spans="1:13" x14ac:dyDescent="0.25">
      <c r="A359" s="8"/>
      <c r="B359" s="8"/>
      <c r="C359" s="9"/>
      <c r="D359" s="8"/>
      <c r="E359" s="8"/>
      <c r="F359" s="10">
        <f>IF(OR(A359="",C359=0),"",D359/C359)</f>
      </c>
      <c r="G359" s="10">
        <f>IF(OR(A359="",D359=0),"",E359/D359)</f>
      </c>
      <c r="H359" s="10">
        <f>IF(OR(A359="",D359=0),"",(G359+1.96^2/(2*D359)-1.96*SQRT(G359*(1-G359)/D359+1.96^2/(4*D359^2)))/(1+1.96^2/D359))</f>
      </c>
      <c r="I359" s="11">
        <f>IF(A359="","",IFERROR((C359-AVERAGE($C$2:$C$501))/STDEV($C$2:$C$501),0))</f>
      </c>
      <c r="J359" s="11">
        <f>IF(OR(A359="",H359=""),"",IFERROR((H359-AVERAGE($H$2:$H$501))/STDEV($H$2:$H$501),0))</f>
      </c>
      <c r="K359">
        <f>IF(OR(A359="",H359=""),"",IF(I359&gt;=0,IF(J359&gt;=0,"明星","问号"),IF(J359&gt;=0,"金牛","瘦狗")))</f>
      </c>
      <c r="L359">
        <f>IF(K359="","",CHOOSE(MATCH(K359,{"明星","金牛","问号","瘦狗"},0),"加仓备货、保持价格","加流量：补关键词、开推广","优化：改主图、改标题、调价格","尽早下架，把资源让出来"))</f>
      </c>
      <c r="M359">
        <f>IF(A359="","",IF(AND(I359&gt;1,E359=0),"高曝光零销量",IF(AND(D359&gt;=30,E359=0),"有点击无转化","")))</f>
      </c>
    </row>
    <row r="360" spans="1:13" x14ac:dyDescent="0.25">
      <c r="A360" s="8"/>
      <c r="B360" s="8"/>
      <c r="C360" s="9"/>
      <c r="D360" s="8"/>
      <c r="E360" s="8"/>
      <c r="F360" s="10">
        <f>IF(OR(A360="",C360=0),"",D360/C360)</f>
      </c>
      <c r="G360" s="10">
        <f>IF(OR(A360="",D360=0),"",E360/D360)</f>
      </c>
      <c r="H360" s="10">
        <f>IF(OR(A360="",D360=0),"",(G360+1.96^2/(2*D360)-1.96*SQRT(G360*(1-G360)/D360+1.96^2/(4*D360^2)))/(1+1.96^2/D360))</f>
      </c>
      <c r="I360" s="11">
        <f>IF(A360="","",IFERROR((C360-AVERAGE($C$2:$C$501))/STDEV($C$2:$C$501),0))</f>
      </c>
      <c r="J360" s="11">
        <f>IF(OR(A360="",H360=""),"",IFERROR((H360-AVERAGE($H$2:$H$501))/STDEV($H$2:$H$501),0))</f>
      </c>
      <c r="K360">
        <f>IF(OR(A360="",H360=""),"",IF(I360&gt;=0,IF(J360&gt;=0,"明星","问号"),IF(J360&gt;=0,"金牛","瘦狗")))</f>
      </c>
      <c r="L360">
        <f>IF(K360="","",CHOOSE(MATCH(K360,{"明星","金牛","问号","瘦狗"},0),"加仓备货、保持价格","加流量：补关键词、开推广","优化：改主图、改标题、调价格","尽早下架，把资源让出来"))</f>
      </c>
      <c r="M360">
        <f>IF(A360="","",IF(AND(I360&gt;1,E360=0),"高曝光零销量",IF(AND(D360&gt;=30,E360=0),"有点击无转化","")))</f>
      </c>
    </row>
    <row r="361" spans="1:13" x14ac:dyDescent="0.25">
      <c r="A361" s="8"/>
      <c r="B361" s="8"/>
      <c r="C361" s="9"/>
      <c r="D361" s="8"/>
      <c r="E361" s="8"/>
      <c r="F361" s="10">
        <f>IF(OR(A361="",C361=0),"",D361/C361)</f>
      </c>
      <c r="G361" s="10">
        <f>IF(OR(A361="",D361=0),"",E361/D361)</f>
      </c>
      <c r="H361" s="10">
        <f>IF(OR(A361="",D361=0),"",(G361+1.96^2/(2*D361)-1.96*SQRT(G361*(1-G361)/D361+1.96^2/(4*D361^2)))/(1+1.96^2/D361))</f>
      </c>
      <c r="I361" s="11">
        <f>IF(A361="","",IFERROR((C361-AVERAGE($C$2:$C$501))/STDEV($C$2:$C$501),0))</f>
      </c>
      <c r="J361" s="11">
        <f>IF(OR(A361="",H361=""),"",IFERROR((H361-AVERAGE($H$2:$H$501))/STDEV($H$2:$H$501),0))</f>
      </c>
      <c r="K361">
        <f>IF(OR(A361="",H361=""),"",IF(I361&gt;=0,IF(J361&gt;=0,"明星","问号"),IF(J361&gt;=0,"金牛","瘦狗")))</f>
      </c>
      <c r="L361">
        <f>IF(K361="","",CHOOSE(MATCH(K361,{"明星","金牛","问号","瘦狗"},0),"加仓备货、保持价格","加流量：补关键词、开推广","优化：改主图、改标题、调价格","尽早下架，把资源让出来"))</f>
      </c>
      <c r="M361">
        <f>IF(A361="","",IF(AND(I361&gt;1,E361=0),"高曝光零销量",IF(AND(D361&gt;=30,E361=0),"有点击无转化","")))</f>
      </c>
    </row>
    <row r="362" spans="1:13" x14ac:dyDescent="0.25">
      <c r="A362" s="8"/>
      <c r="B362" s="8"/>
      <c r="C362" s="9"/>
      <c r="D362" s="8"/>
      <c r="E362" s="8"/>
      <c r="F362" s="10">
        <f>IF(OR(A362="",C362=0),"",D362/C362)</f>
      </c>
      <c r="G362" s="10">
        <f>IF(OR(A362="",D362=0),"",E362/D362)</f>
      </c>
      <c r="H362" s="10">
        <f>IF(OR(A362="",D362=0),"",(G362+1.96^2/(2*D362)-1.96*SQRT(G362*(1-G362)/D362+1.96^2/(4*D362^2)))/(1+1.96^2/D362))</f>
      </c>
      <c r="I362" s="11">
        <f>IF(A362="","",IFERROR((C362-AVERAGE($C$2:$C$501))/STDEV($C$2:$C$501),0))</f>
      </c>
      <c r="J362" s="11">
        <f>IF(OR(A362="",H362=""),"",IFERROR((H362-AVERAGE($H$2:$H$501))/STDEV($H$2:$H$501),0))</f>
      </c>
      <c r="K362">
        <f>IF(OR(A362="",H362=""),"",IF(I362&gt;=0,IF(J362&gt;=0,"明星","问号"),IF(J362&gt;=0,"金牛","瘦狗")))</f>
      </c>
      <c r="L362">
        <f>IF(K362="","",CHOOSE(MATCH(K362,{"明星","金牛","问号","瘦狗"},0),"加仓备货、保持价格","加流量：补关键词、开推广","优化：改主图、改标题、调价格","尽早下架，把资源让出来"))</f>
      </c>
      <c r="M362">
        <f>IF(A362="","",IF(AND(I362&gt;1,E362=0),"高曝光零销量",IF(AND(D362&gt;=30,E362=0),"有点击无转化","")))</f>
      </c>
    </row>
    <row r="363" spans="1:13" x14ac:dyDescent="0.25">
      <c r="A363" s="8"/>
      <c r="B363" s="8"/>
      <c r="C363" s="9"/>
      <c r="D363" s="8"/>
      <c r="E363" s="8"/>
      <c r="F363" s="10">
        <f>IF(OR(A363="",C363=0),"",D363/C363)</f>
      </c>
      <c r="G363" s="10">
        <f>IF(OR(A363="",D363=0),"",E363/D363)</f>
      </c>
      <c r="H363" s="10">
        <f>IF(OR(A363="",D363=0),"",(G363+1.96^2/(2*D363)-1.96*SQRT(G363*(1-G363)/D363+1.96^2/(4*D363^2)))/(1+1.96^2/D363))</f>
      </c>
      <c r="I363" s="11">
        <f>IF(A363="","",IFERROR((C363-AVERAGE($C$2:$C$501))/STDEV($C$2:$C$501),0))</f>
      </c>
      <c r="J363" s="11">
        <f>IF(OR(A363="",H363=""),"",IFERROR((H363-AVERAGE($H$2:$H$501))/STDEV($H$2:$H$501),0))</f>
      </c>
      <c r="K363">
        <f>IF(OR(A363="",H363=""),"",IF(I363&gt;=0,IF(J363&gt;=0,"明星","问号"),IF(J363&gt;=0,"金牛","瘦狗")))</f>
      </c>
      <c r="L363">
        <f>IF(K363="","",CHOOSE(MATCH(K363,{"明星","金牛","问号","瘦狗"},0),"加仓备货、保持价格","加流量：补关键词、开推广","优化：改主图、改标题、调价格","尽早下架，把资源让出来"))</f>
      </c>
      <c r="M363">
        <f>IF(A363="","",IF(AND(I363&gt;1,E363=0),"高曝光零销量",IF(AND(D363&gt;=30,E363=0),"有点击无转化","")))</f>
      </c>
    </row>
    <row r="364" spans="1:13" x14ac:dyDescent="0.25">
      <c r="A364" s="8"/>
      <c r="B364" s="8"/>
      <c r="C364" s="9"/>
      <c r="D364" s="8"/>
      <c r="E364" s="8"/>
      <c r="F364" s="10">
        <f>IF(OR(A364="",C364=0),"",D364/C364)</f>
      </c>
      <c r="G364" s="10">
        <f>IF(OR(A364="",D364=0),"",E364/D364)</f>
      </c>
      <c r="H364" s="10">
        <f>IF(OR(A364="",D364=0),"",(G364+1.96^2/(2*D364)-1.96*SQRT(G364*(1-G364)/D364+1.96^2/(4*D364^2)))/(1+1.96^2/D364))</f>
      </c>
      <c r="I364" s="11">
        <f>IF(A364="","",IFERROR((C364-AVERAGE($C$2:$C$501))/STDEV($C$2:$C$501),0))</f>
      </c>
      <c r="J364" s="11">
        <f>IF(OR(A364="",H364=""),"",IFERROR((H364-AVERAGE($H$2:$H$501))/STDEV($H$2:$H$501),0))</f>
      </c>
      <c r="K364">
        <f>IF(OR(A364="",H364=""),"",IF(I364&gt;=0,IF(J364&gt;=0,"明星","问号"),IF(J364&gt;=0,"金牛","瘦狗")))</f>
      </c>
      <c r="L364">
        <f>IF(K364="","",CHOOSE(MATCH(K364,{"明星","金牛","问号","瘦狗"},0),"加仓备货、保持价格","加流量：补关键词、开推广","优化：改主图、改标题、调价格","尽早下架，把资源让出来"))</f>
      </c>
      <c r="M364">
        <f>IF(A364="","",IF(AND(I364&gt;1,E364=0),"高曝光零销量",IF(AND(D364&gt;=30,E364=0),"有点击无转化","")))</f>
      </c>
    </row>
    <row r="365" spans="1:13" x14ac:dyDescent="0.25">
      <c r="A365" s="8"/>
      <c r="B365" s="8"/>
      <c r="C365" s="9"/>
      <c r="D365" s="8"/>
      <c r="E365" s="8"/>
      <c r="F365" s="10">
        <f>IF(OR(A365="",C365=0),"",D365/C365)</f>
      </c>
      <c r="G365" s="10">
        <f>IF(OR(A365="",D365=0),"",E365/D365)</f>
      </c>
      <c r="H365" s="10">
        <f>IF(OR(A365="",D365=0),"",(G365+1.96^2/(2*D365)-1.96*SQRT(G365*(1-G365)/D365+1.96^2/(4*D365^2)))/(1+1.96^2/D365))</f>
      </c>
      <c r="I365" s="11">
        <f>IF(A365="","",IFERROR((C365-AVERAGE($C$2:$C$501))/STDEV($C$2:$C$501),0))</f>
      </c>
      <c r="J365" s="11">
        <f>IF(OR(A365="",H365=""),"",IFERROR((H365-AVERAGE($H$2:$H$501))/STDEV($H$2:$H$501),0))</f>
      </c>
      <c r="K365">
        <f>IF(OR(A365="",H365=""),"",IF(I365&gt;=0,IF(J365&gt;=0,"明星","问号"),IF(J365&gt;=0,"金牛","瘦狗")))</f>
      </c>
      <c r="L365">
        <f>IF(K365="","",CHOOSE(MATCH(K365,{"明星","金牛","问号","瘦狗"},0),"加仓备货、保持价格","加流量：补关键词、开推广","优化：改主图、改标题、调价格","尽早下架，把资源让出来"))</f>
      </c>
      <c r="M365">
        <f>IF(A365="","",IF(AND(I365&gt;1,E365=0),"高曝光零销量",IF(AND(D365&gt;=30,E365=0),"有点击无转化","")))</f>
      </c>
    </row>
    <row r="366" spans="1:13" x14ac:dyDescent="0.25">
      <c r="A366" s="8"/>
      <c r="B366" s="8"/>
      <c r="C366" s="9"/>
      <c r="D366" s="8"/>
      <c r="E366" s="8"/>
      <c r="F366" s="10">
        <f>IF(OR(A366="",C366=0),"",D366/C366)</f>
      </c>
      <c r="G366" s="10">
        <f>IF(OR(A366="",D366=0),"",E366/D366)</f>
      </c>
      <c r="H366" s="10">
        <f>IF(OR(A366="",D366=0),"",(G366+1.96^2/(2*D366)-1.96*SQRT(G366*(1-G366)/D366+1.96^2/(4*D366^2)))/(1+1.96^2/D366))</f>
      </c>
      <c r="I366" s="11">
        <f>IF(A366="","",IFERROR((C366-AVERAGE($C$2:$C$501))/STDEV($C$2:$C$501),0))</f>
      </c>
      <c r="J366" s="11">
        <f>IF(OR(A366="",H366=""),"",IFERROR((H366-AVERAGE($H$2:$H$501))/STDEV($H$2:$H$501),0))</f>
      </c>
      <c r="K366">
        <f>IF(OR(A366="",H366=""),"",IF(I366&gt;=0,IF(J366&gt;=0,"明星","问号"),IF(J366&gt;=0,"金牛","瘦狗")))</f>
      </c>
      <c r="L366">
        <f>IF(K366="","",CHOOSE(MATCH(K366,{"明星","金牛","问号","瘦狗"},0),"加仓备货、保持价格","加流量：补关键词、开推广","优化：改主图、改标题、调价格","尽早下架，把资源让出来"))</f>
      </c>
      <c r="M366">
        <f>IF(A366="","",IF(AND(I366&gt;1,E366=0),"高曝光零销量",IF(AND(D366&gt;=30,E366=0),"有点击无转化","")))</f>
      </c>
    </row>
    <row r="367" spans="1:13" x14ac:dyDescent="0.25">
      <c r="A367" s="8"/>
      <c r="B367" s="8"/>
      <c r="C367" s="9"/>
      <c r="D367" s="8"/>
      <c r="E367" s="8"/>
      <c r="F367" s="10">
        <f>IF(OR(A367="",C367=0),"",D367/C367)</f>
      </c>
      <c r="G367" s="10">
        <f>IF(OR(A367="",D367=0),"",E367/D367)</f>
      </c>
      <c r="H367" s="10">
        <f>IF(OR(A367="",D367=0),"",(G367+1.96^2/(2*D367)-1.96*SQRT(G367*(1-G367)/D367+1.96^2/(4*D367^2)))/(1+1.96^2/D367))</f>
      </c>
      <c r="I367" s="11">
        <f>IF(A367="","",IFERROR((C367-AVERAGE($C$2:$C$501))/STDEV($C$2:$C$501),0))</f>
      </c>
      <c r="J367" s="11">
        <f>IF(OR(A367="",H367=""),"",IFERROR((H367-AVERAGE($H$2:$H$501))/STDEV($H$2:$H$501),0))</f>
      </c>
      <c r="K367">
        <f>IF(OR(A367="",H367=""),"",IF(I367&gt;=0,IF(J367&gt;=0,"明星","问号"),IF(J367&gt;=0,"金牛","瘦狗")))</f>
      </c>
      <c r="L367">
        <f>IF(K367="","",CHOOSE(MATCH(K367,{"明星","金牛","问号","瘦狗"},0),"加仓备货、保持价格","加流量：补关键词、开推广","优化：改主图、改标题、调价格","尽早下架，把资源让出来"))</f>
      </c>
      <c r="M367">
        <f>IF(A367="","",IF(AND(I367&gt;1,E367=0),"高曝光零销量",IF(AND(D367&gt;=30,E367=0),"有点击无转化","")))</f>
      </c>
    </row>
    <row r="368" spans="1:13" x14ac:dyDescent="0.25">
      <c r="A368" s="8"/>
      <c r="B368" s="8"/>
      <c r="C368" s="9"/>
      <c r="D368" s="8"/>
      <c r="E368" s="8"/>
      <c r="F368" s="10">
        <f>IF(OR(A368="",C368=0),"",D368/C368)</f>
      </c>
      <c r="G368" s="10">
        <f>IF(OR(A368="",D368=0),"",E368/D368)</f>
      </c>
      <c r="H368" s="10">
        <f>IF(OR(A368="",D368=0),"",(G368+1.96^2/(2*D368)-1.96*SQRT(G368*(1-G368)/D368+1.96^2/(4*D368^2)))/(1+1.96^2/D368))</f>
      </c>
      <c r="I368" s="11">
        <f>IF(A368="","",IFERROR((C368-AVERAGE($C$2:$C$501))/STDEV($C$2:$C$501),0))</f>
      </c>
      <c r="J368" s="11">
        <f>IF(OR(A368="",H368=""),"",IFERROR((H368-AVERAGE($H$2:$H$501))/STDEV($H$2:$H$501),0))</f>
      </c>
      <c r="K368">
        <f>IF(OR(A368="",H368=""),"",IF(I368&gt;=0,IF(J368&gt;=0,"明星","问号"),IF(J368&gt;=0,"金牛","瘦狗")))</f>
      </c>
      <c r="L368">
        <f>IF(K368="","",CHOOSE(MATCH(K368,{"明星","金牛","问号","瘦狗"},0),"加仓备货、保持价格","加流量：补关键词、开推广","优化：改主图、改标题、调价格","尽早下架，把资源让出来"))</f>
      </c>
      <c r="M368">
        <f>IF(A368="","",IF(AND(I368&gt;1,E368=0),"高曝光零销量",IF(AND(D368&gt;=30,E368=0),"有点击无转化","")))</f>
      </c>
    </row>
    <row r="369" spans="1:13" x14ac:dyDescent="0.25">
      <c r="A369" s="8"/>
      <c r="B369" s="8"/>
      <c r="C369" s="9"/>
      <c r="D369" s="8"/>
      <c r="E369" s="8"/>
      <c r="F369" s="10">
        <f>IF(OR(A369="",C369=0),"",D369/C369)</f>
      </c>
      <c r="G369" s="10">
        <f>IF(OR(A369="",D369=0),"",E369/D369)</f>
      </c>
      <c r="H369" s="10">
        <f>IF(OR(A369="",D369=0),"",(G369+1.96^2/(2*D369)-1.96*SQRT(G369*(1-G369)/D369+1.96^2/(4*D369^2)))/(1+1.96^2/D369))</f>
      </c>
      <c r="I369" s="11">
        <f>IF(A369="","",IFERROR((C369-AVERAGE($C$2:$C$501))/STDEV($C$2:$C$501),0))</f>
      </c>
      <c r="J369" s="11">
        <f>IF(OR(A369="",H369=""),"",IFERROR((H369-AVERAGE($H$2:$H$501))/STDEV($H$2:$H$501),0))</f>
      </c>
      <c r="K369">
        <f>IF(OR(A369="",H369=""),"",IF(I369&gt;=0,IF(J369&gt;=0,"明星","问号"),IF(J369&gt;=0,"金牛","瘦狗")))</f>
      </c>
      <c r="L369">
        <f>IF(K369="","",CHOOSE(MATCH(K369,{"明星","金牛","问号","瘦狗"},0),"加仓备货、保持价格","加流量：补关键词、开推广","优化：改主图、改标题、调价格","尽早下架，把资源让出来"))</f>
      </c>
      <c r="M369">
        <f>IF(A369="","",IF(AND(I369&gt;1,E369=0),"高曝光零销量",IF(AND(D369&gt;=30,E369=0),"有点击无转化","")))</f>
      </c>
    </row>
    <row r="370" spans="1:13" x14ac:dyDescent="0.25">
      <c r="A370" s="8"/>
      <c r="B370" s="8"/>
      <c r="C370" s="9"/>
      <c r="D370" s="8"/>
      <c r="E370" s="8"/>
      <c r="F370" s="10">
        <f>IF(OR(A370="",C370=0),"",D370/C370)</f>
      </c>
      <c r="G370" s="10">
        <f>IF(OR(A370="",D370=0),"",E370/D370)</f>
      </c>
      <c r="H370" s="10">
        <f>IF(OR(A370="",D370=0),"",(G370+1.96^2/(2*D370)-1.96*SQRT(G370*(1-G370)/D370+1.96^2/(4*D370^2)))/(1+1.96^2/D370))</f>
      </c>
      <c r="I370" s="11">
        <f>IF(A370="","",IFERROR((C370-AVERAGE($C$2:$C$501))/STDEV($C$2:$C$501),0))</f>
      </c>
      <c r="J370" s="11">
        <f>IF(OR(A370="",H370=""),"",IFERROR((H370-AVERAGE($H$2:$H$501))/STDEV($H$2:$H$501),0))</f>
      </c>
      <c r="K370">
        <f>IF(OR(A370="",H370=""),"",IF(I370&gt;=0,IF(J370&gt;=0,"明星","问号"),IF(J370&gt;=0,"金牛","瘦狗")))</f>
      </c>
      <c r="L370">
        <f>IF(K370="","",CHOOSE(MATCH(K370,{"明星","金牛","问号","瘦狗"},0),"加仓备货、保持价格","加流量：补关键词、开推广","优化：改主图、改标题、调价格","尽早下架，把资源让出来"))</f>
      </c>
      <c r="M370">
        <f>IF(A370="","",IF(AND(I370&gt;1,E370=0),"高曝光零销量",IF(AND(D370&gt;=30,E370=0),"有点击无转化","")))</f>
      </c>
    </row>
    <row r="371" spans="1:13" x14ac:dyDescent="0.25">
      <c r="A371" s="8"/>
      <c r="B371" s="8"/>
      <c r="C371" s="9"/>
      <c r="D371" s="8"/>
      <c r="E371" s="8"/>
      <c r="F371" s="10">
        <f>IF(OR(A371="",C371=0),"",D371/C371)</f>
      </c>
      <c r="G371" s="10">
        <f>IF(OR(A371="",D371=0),"",E371/D371)</f>
      </c>
      <c r="H371" s="10">
        <f>IF(OR(A371="",D371=0),"",(G371+1.96^2/(2*D371)-1.96*SQRT(G371*(1-G371)/D371+1.96^2/(4*D371^2)))/(1+1.96^2/D371))</f>
      </c>
      <c r="I371" s="11">
        <f>IF(A371="","",IFERROR((C371-AVERAGE($C$2:$C$501))/STDEV($C$2:$C$501),0))</f>
      </c>
      <c r="J371" s="11">
        <f>IF(OR(A371="",H371=""),"",IFERROR((H371-AVERAGE($H$2:$H$501))/STDEV($H$2:$H$501),0))</f>
      </c>
      <c r="K371">
        <f>IF(OR(A371="",H371=""),"",IF(I371&gt;=0,IF(J371&gt;=0,"明星","问号"),IF(J371&gt;=0,"金牛","瘦狗")))</f>
      </c>
      <c r="L371">
        <f>IF(K371="","",CHOOSE(MATCH(K371,{"明星","金牛","问号","瘦狗"},0),"加仓备货、保持价格","加流量：补关键词、开推广","优化：改主图、改标题、调价格","尽早下架，把资源让出来"))</f>
      </c>
      <c r="M371">
        <f>IF(A371="","",IF(AND(I371&gt;1,E371=0),"高曝光零销量",IF(AND(D371&gt;=30,E371=0),"有点击无转化","")))</f>
      </c>
    </row>
    <row r="372" spans="1:13" x14ac:dyDescent="0.25">
      <c r="A372" s="8"/>
      <c r="B372" s="8"/>
      <c r="C372" s="9"/>
      <c r="D372" s="8"/>
      <c r="E372" s="8"/>
      <c r="F372" s="10">
        <f>IF(OR(A372="",C372=0),"",D372/C372)</f>
      </c>
      <c r="G372" s="10">
        <f>IF(OR(A372="",D372=0),"",E372/D372)</f>
      </c>
      <c r="H372" s="10">
        <f>IF(OR(A372="",D372=0),"",(G372+1.96^2/(2*D372)-1.96*SQRT(G372*(1-G372)/D372+1.96^2/(4*D372^2)))/(1+1.96^2/D372))</f>
      </c>
      <c r="I372" s="11">
        <f>IF(A372="","",IFERROR((C372-AVERAGE($C$2:$C$501))/STDEV($C$2:$C$501),0))</f>
      </c>
      <c r="J372" s="11">
        <f>IF(OR(A372="",H372=""),"",IFERROR((H372-AVERAGE($H$2:$H$501))/STDEV($H$2:$H$501),0))</f>
      </c>
      <c r="K372">
        <f>IF(OR(A372="",H372=""),"",IF(I372&gt;=0,IF(J372&gt;=0,"明星","问号"),IF(J372&gt;=0,"金牛","瘦狗")))</f>
      </c>
      <c r="L372">
        <f>IF(K372="","",CHOOSE(MATCH(K372,{"明星","金牛","问号","瘦狗"},0),"加仓备货、保持价格","加流量：补关键词、开推广","优化：改主图、改标题、调价格","尽早下架，把资源让出来"))</f>
      </c>
      <c r="M372">
        <f>IF(A372="","",IF(AND(I372&gt;1,E372=0),"高曝光零销量",IF(AND(D372&gt;=30,E372=0),"有点击无转化","")))</f>
      </c>
    </row>
    <row r="373" spans="1:13" x14ac:dyDescent="0.25">
      <c r="A373" s="8"/>
      <c r="B373" s="8"/>
      <c r="C373" s="9"/>
      <c r="D373" s="8"/>
      <c r="E373" s="8"/>
      <c r="F373" s="10">
        <f>IF(OR(A373="",C373=0),"",D373/C373)</f>
      </c>
      <c r="G373" s="10">
        <f>IF(OR(A373="",D373=0),"",E373/D373)</f>
      </c>
      <c r="H373" s="10">
        <f>IF(OR(A373="",D373=0),"",(G373+1.96^2/(2*D373)-1.96*SQRT(G373*(1-G373)/D373+1.96^2/(4*D373^2)))/(1+1.96^2/D373))</f>
      </c>
      <c r="I373" s="11">
        <f>IF(A373="","",IFERROR((C373-AVERAGE($C$2:$C$501))/STDEV($C$2:$C$501),0))</f>
      </c>
      <c r="J373" s="11">
        <f>IF(OR(A373="",H373=""),"",IFERROR((H373-AVERAGE($H$2:$H$501))/STDEV($H$2:$H$501),0))</f>
      </c>
      <c r="K373">
        <f>IF(OR(A373="",H373=""),"",IF(I373&gt;=0,IF(J373&gt;=0,"明星","问号"),IF(J373&gt;=0,"金牛","瘦狗")))</f>
      </c>
      <c r="L373">
        <f>IF(K373="","",CHOOSE(MATCH(K373,{"明星","金牛","问号","瘦狗"},0),"加仓备货、保持价格","加流量：补关键词、开推广","优化：改主图、改标题、调价格","尽早下架，把资源让出来"))</f>
      </c>
      <c r="M373">
        <f>IF(A373="","",IF(AND(I373&gt;1,E373=0),"高曝光零销量",IF(AND(D373&gt;=30,E373=0),"有点击无转化","")))</f>
      </c>
    </row>
    <row r="374" spans="1:13" x14ac:dyDescent="0.25">
      <c r="A374" s="8"/>
      <c r="B374" s="8"/>
      <c r="C374" s="9"/>
      <c r="D374" s="8"/>
      <c r="E374" s="8"/>
      <c r="F374" s="10">
        <f>IF(OR(A374="",C374=0),"",D374/C374)</f>
      </c>
      <c r="G374" s="10">
        <f>IF(OR(A374="",D374=0),"",E374/D374)</f>
      </c>
      <c r="H374" s="10">
        <f>IF(OR(A374="",D374=0),"",(G374+1.96^2/(2*D374)-1.96*SQRT(G374*(1-G374)/D374+1.96^2/(4*D374^2)))/(1+1.96^2/D374))</f>
      </c>
      <c r="I374" s="11">
        <f>IF(A374="","",IFERROR((C374-AVERAGE($C$2:$C$501))/STDEV($C$2:$C$501),0))</f>
      </c>
      <c r="J374" s="11">
        <f>IF(OR(A374="",H374=""),"",IFERROR((H374-AVERAGE($H$2:$H$501))/STDEV($H$2:$H$501),0))</f>
      </c>
      <c r="K374">
        <f>IF(OR(A374="",H374=""),"",IF(I374&gt;=0,IF(J374&gt;=0,"明星","问号"),IF(J374&gt;=0,"金牛","瘦狗")))</f>
      </c>
      <c r="L374">
        <f>IF(K374="","",CHOOSE(MATCH(K374,{"明星","金牛","问号","瘦狗"},0),"加仓备货、保持价格","加流量：补关键词、开推广","优化：改主图、改标题、调价格","尽早下架，把资源让出来"))</f>
      </c>
      <c r="M374">
        <f>IF(A374="","",IF(AND(I374&gt;1,E374=0),"高曝光零销量",IF(AND(D374&gt;=30,E374=0),"有点击无转化","")))</f>
      </c>
    </row>
    <row r="375" spans="1:13" x14ac:dyDescent="0.25">
      <c r="A375" s="8"/>
      <c r="B375" s="8"/>
      <c r="C375" s="9"/>
      <c r="D375" s="8"/>
      <c r="E375" s="8"/>
      <c r="F375" s="10">
        <f>IF(OR(A375="",C375=0),"",D375/C375)</f>
      </c>
      <c r="G375" s="10">
        <f>IF(OR(A375="",D375=0),"",E375/D375)</f>
      </c>
      <c r="H375" s="10">
        <f>IF(OR(A375="",D375=0),"",(G375+1.96^2/(2*D375)-1.96*SQRT(G375*(1-G375)/D375+1.96^2/(4*D375^2)))/(1+1.96^2/D375))</f>
      </c>
      <c r="I375" s="11">
        <f>IF(A375="","",IFERROR((C375-AVERAGE($C$2:$C$501))/STDEV($C$2:$C$501),0))</f>
      </c>
      <c r="J375" s="11">
        <f>IF(OR(A375="",H375=""),"",IFERROR((H375-AVERAGE($H$2:$H$501))/STDEV($H$2:$H$501),0))</f>
      </c>
      <c r="K375">
        <f>IF(OR(A375="",H375=""),"",IF(I375&gt;=0,IF(J375&gt;=0,"明星","问号"),IF(J375&gt;=0,"金牛","瘦狗")))</f>
      </c>
      <c r="L375">
        <f>IF(K375="","",CHOOSE(MATCH(K375,{"明星","金牛","问号","瘦狗"},0),"加仓备货、保持价格","加流量：补关键词、开推广","优化：改主图、改标题、调价格","尽早下架，把资源让出来"))</f>
      </c>
      <c r="M375">
        <f>IF(A375="","",IF(AND(I375&gt;1,E375=0),"高曝光零销量",IF(AND(D375&gt;=30,E375=0),"有点击无转化","")))</f>
      </c>
    </row>
    <row r="376" spans="1:13" x14ac:dyDescent="0.25">
      <c r="A376" s="8"/>
      <c r="B376" s="8"/>
      <c r="C376" s="9"/>
      <c r="D376" s="8"/>
      <c r="E376" s="8"/>
      <c r="F376" s="10">
        <f>IF(OR(A376="",C376=0),"",D376/C376)</f>
      </c>
      <c r="G376" s="10">
        <f>IF(OR(A376="",D376=0),"",E376/D376)</f>
      </c>
      <c r="H376" s="10">
        <f>IF(OR(A376="",D376=0),"",(G376+1.96^2/(2*D376)-1.96*SQRT(G376*(1-G376)/D376+1.96^2/(4*D376^2)))/(1+1.96^2/D376))</f>
      </c>
      <c r="I376" s="11">
        <f>IF(A376="","",IFERROR((C376-AVERAGE($C$2:$C$501))/STDEV($C$2:$C$501),0))</f>
      </c>
      <c r="J376" s="11">
        <f>IF(OR(A376="",H376=""),"",IFERROR((H376-AVERAGE($H$2:$H$501))/STDEV($H$2:$H$501),0))</f>
      </c>
      <c r="K376">
        <f>IF(OR(A376="",H376=""),"",IF(I376&gt;=0,IF(J376&gt;=0,"明星","问号"),IF(J376&gt;=0,"金牛","瘦狗")))</f>
      </c>
      <c r="L376">
        <f>IF(K376="","",CHOOSE(MATCH(K376,{"明星","金牛","问号","瘦狗"},0),"加仓备货、保持价格","加流量：补关键词、开推广","优化：改主图、改标题、调价格","尽早下架，把资源让出来"))</f>
      </c>
      <c r="M376">
        <f>IF(A376="","",IF(AND(I376&gt;1,E376=0),"高曝光零销量",IF(AND(D376&gt;=30,E376=0),"有点击无转化","")))</f>
      </c>
    </row>
    <row r="377" spans="1:13" x14ac:dyDescent="0.25">
      <c r="A377" s="8"/>
      <c r="B377" s="8"/>
      <c r="C377" s="9"/>
      <c r="D377" s="8"/>
      <c r="E377" s="8"/>
      <c r="F377" s="10">
        <f>IF(OR(A377="",C377=0),"",D377/C377)</f>
      </c>
      <c r="G377" s="10">
        <f>IF(OR(A377="",D377=0),"",E377/D377)</f>
      </c>
      <c r="H377" s="10">
        <f>IF(OR(A377="",D377=0),"",(G377+1.96^2/(2*D377)-1.96*SQRT(G377*(1-G377)/D377+1.96^2/(4*D377^2)))/(1+1.96^2/D377))</f>
      </c>
      <c r="I377" s="11">
        <f>IF(A377="","",IFERROR((C377-AVERAGE($C$2:$C$501))/STDEV($C$2:$C$501),0))</f>
      </c>
      <c r="J377" s="11">
        <f>IF(OR(A377="",H377=""),"",IFERROR((H377-AVERAGE($H$2:$H$501))/STDEV($H$2:$H$501),0))</f>
      </c>
      <c r="K377">
        <f>IF(OR(A377="",H377=""),"",IF(I377&gt;=0,IF(J377&gt;=0,"明星","问号"),IF(J377&gt;=0,"金牛","瘦狗")))</f>
      </c>
      <c r="L377">
        <f>IF(K377="","",CHOOSE(MATCH(K377,{"明星","金牛","问号","瘦狗"},0),"加仓备货、保持价格","加流量：补关键词、开推广","优化：改主图、改标题、调价格","尽早下架，把资源让出来"))</f>
      </c>
      <c r="M377">
        <f>IF(A377="","",IF(AND(I377&gt;1,E377=0),"高曝光零销量",IF(AND(D377&gt;=30,E377=0),"有点击无转化","")))</f>
      </c>
    </row>
    <row r="378" spans="1:13" x14ac:dyDescent="0.25">
      <c r="A378" s="8"/>
      <c r="B378" s="8"/>
      <c r="C378" s="9"/>
      <c r="D378" s="8"/>
      <c r="E378" s="8"/>
      <c r="F378" s="10">
        <f>IF(OR(A378="",C378=0),"",D378/C378)</f>
      </c>
      <c r="G378" s="10">
        <f>IF(OR(A378="",D378=0),"",E378/D378)</f>
      </c>
      <c r="H378" s="10">
        <f>IF(OR(A378="",D378=0),"",(G378+1.96^2/(2*D378)-1.96*SQRT(G378*(1-G378)/D378+1.96^2/(4*D378^2)))/(1+1.96^2/D378))</f>
      </c>
      <c r="I378" s="11">
        <f>IF(A378="","",IFERROR((C378-AVERAGE($C$2:$C$501))/STDEV($C$2:$C$501),0))</f>
      </c>
      <c r="J378" s="11">
        <f>IF(OR(A378="",H378=""),"",IFERROR((H378-AVERAGE($H$2:$H$501))/STDEV($H$2:$H$501),0))</f>
      </c>
      <c r="K378">
        <f>IF(OR(A378="",H378=""),"",IF(I378&gt;=0,IF(J378&gt;=0,"明星","问号"),IF(J378&gt;=0,"金牛","瘦狗")))</f>
      </c>
      <c r="L378">
        <f>IF(K378="","",CHOOSE(MATCH(K378,{"明星","金牛","问号","瘦狗"},0),"加仓备货、保持价格","加流量：补关键词、开推广","优化：改主图、改标题、调价格","尽早下架，把资源让出来"))</f>
      </c>
      <c r="M378">
        <f>IF(A378="","",IF(AND(I378&gt;1,E378=0),"高曝光零销量",IF(AND(D378&gt;=30,E378=0),"有点击无转化","")))</f>
      </c>
    </row>
    <row r="379" spans="1:13" x14ac:dyDescent="0.25">
      <c r="A379" s="8"/>
      <c r="B379" s="8"/>
      <c r="C379" s="9"/>
      <c r="D379" s="8"/>
      <c r="E379" s="8"/>
      <c r="F379" s="10">
        <f>IF(OR(A379="",C379=0),"",D379/C379)</f>
      </c>
      <c r="G379" s="10">
        <f>IF(OR(A379="",D379=0),"",E379/D379)</f>
      </c>
      <c r="H379" s="10">
        <f>IF(OR(A379="",D379=0),"",(G379+1.96^2/(2*D379)-1.96*SQRT(G379*(1-G379)/D379+1.96^2/(4*D379^2)))/(1+1.96^2/D379))</f>
      </c>
      <c r="I379" s="11">
        <f>IF(A379="","",IFERROR((C379-AVERAGE($C$2:$C$501))/STDEV($C$2:$C$501),0))</f>
      </c>
      <c r="J379" s="11">
        <f>IF(OR(A379="",H379=""),"",IFERROR((H379-AVERAGE($H$2:$H$501))/STDEV($H$2:$H$501),0))</f>
      </c>
      <c r="K379">
        <f>IF(OR(A379="",H379=""),"",IF(I379&gt;=0,IF(J379&gt;=0,"明星","问号"),IF(J379&gt;=0,"金牛","瘦狗")))</f>
      </c>
      <c r="L379">
        <f>IF(K379="","",CHOOSE(MATCH(K379,{"明星","金牛","问号","瘦狗"},0),"加仓备货、保持价格","加流量：补关键词、开推广","优化：改主图、改标题、调价格","尽早下架，把资源让出来"))</f>
      </c>
      <c r="M379">
        <f>IF(A379="","",IF(AND(I379&gt;1,E379=0),"高曝光零销量",IF(AND(D379&gt;=30,E379=0),"有点击无转化","")))</f>
      </c>
    </row>
    <row r="380" spans="1:13" x14ac:dyDescent="0.25">
      <c r="A380" s="8"/>
      <c r="B380" s="8"/>
      <c r="C380" s="9"/>
      <c r="D380" s="8"/>
      <c r="E380" s="8"/>
      <c r="F380" s="10">
        <f>IF(OR(A380="",C380=0),"",D380/C380)</f>
      </c>
      <c r="G380" s="10">
        <f>IF(OR(A380="",D380=0),"",E380/D380)</f>
      </c>
      <c r="H380" s="10">
        <f>IF(OR(A380="",D380=0),"",(G380+1.96^2/(2*D380)-1.96*SQRT(G380*(1-G380)/D380+1.96^2/(4*D380^2)))/(1+1.96^2/D380))</f>
      </c>
      <c r="I380" s="11">
        <f>IF(A380="","",IFERROR((C380-AVERAGE($C$2:$C$501))/STDEV($C$2:$C$501),0))</f>
      </c>
      <c r="J380" s="11">
        <f>IF(OR(A380="",H380=""),"",IFERROR((H380-AVERAGE($H$2:$H$501))/STDEV($H$2:$H$501),0))</f>
      </c>
      <c r="K380">
        <f>IF(OR(A380="",H380=""),"",IF(I380&gt;=0,IF(J380&gt;=0,"明星","问号"),IF(J380&gt;=0,"金牛","瘦狗")))</f>
      </c>
      <c r="L380">
        <f>IF(K380="","",CHOOSE(MATCH(K380,{"明星","金牛","问号","瘦狗"},0),"加仓备货、保持价格","加流量：补关键词、开推广","优化：改主图、改标题、调价格","尽早下架，把资源让出来"))</f>
      </c>
      <c r="M380">
        <f>IF(A380="","",IF(AND(I380&gt;1,E380=0),"高曝光零销量",IF(AND(D380&gt;=30,E380=0),"有点击无转化","")))</f>
      </c>
    </row>
    <row r="381" spans="1:13" x14ac:dyDescent="0.25">
      <c r="A381" s="8"/>
      <c r="B381" s="8"/>
      <c r="C381" s="9"/>
      <c r="D381" s="8"/>
      <c r="E381" s="8"/>
      <c r="F381" s="10">
        <f>IF(OR(A381="",C381=0),"",D381/C381)</f>
      </c>
      <c r="G381" s="10">
        <f>IF(OR(A381="",D381=0),"",E381/D381)</f>
      </c>
      <c r="H381" s="10">
        <f>IF(OR(A381="",D381=0),"",(G381+1.96^2/(2*D381)-1.96*SQRT(G381*(1-G381)/D381+1.96^2/(4*D381^2)))/(1+1.96^2/D381))</f>
      </c>
      <c r="I381" s="11">
        <f>IF(A381="","",IFERROR((C381-AVERAGE($C$2:$C$501))/STDEV($C$2:$C$501),0))</f>
      </c>
      <c r="J381" s="11">
        <f>IF(OR(A381="",H381=""),"",IFERROR((H381-AVERAGE($H$2:$H$501))/STDEV($H$2:$H$501),0))</f>
      </c>
      <c r="K381">
        <f>IF(OR(A381="",H381=""),"",IF(I381&gt;=0,IF(J381&gt;=0,"明星","问号"),IF(J381&gt;=0,"金牛","瘦狗")))</f>
      </c>
      <c r="L381">
        <f>IF(K381="","",CHOOSE(MATCH(K381,{"明星","金牛","问号","瘦狗"},0),"加仓备货、保持价格","加流量：补关键词、开推广","优化：改主图、改标题、调价格","尽早下架，把资源让出来"))</f>
      </c>
      <c r="M381">
        <f>IF(A381="","",IF(AND(I381&gt;1,E381=0),"高曝光零销量",IF(AND(D381&gt;=30,E381=0),"有点击无转化","")))</f>
      </c>
    </row>
    <row r="382" spans="1:13" x14ac:dyDescent="0.25">
      <c r="A382" s="8"/>
      <c r="B382" s="8"/>
      <c r="C382" s="9"/>
      <c r="D382" s="8"/>
      <c r="E382" s="8"/>
      <c r="F382" s="10">
        <f>IF(OR(A382="",C382=0),"",D382/C382)</f>
      </c>
      <c r="G382" s="10">
        <f>IF(OR(A382="",D382=0),"",E382/D382)</f>
      </c>
      <c r="H382" s="10">
        <f>IF(OR(A382="",D382=0),"",(G382+1.96^2/(2*D382)-1.96*SQRT(G382*(1-G382)/D382+1.96^2/(4*D382^2)))/(1+1.96^2/D382))</f>
      </c>
      <c r="I382" s="11">
        <f>IF(A382="","",IFERROR((C382-AVERAGE($C$2:$C$501))/STDEV($C$2:$C$501),0))</f>
      </c>
      <c r="J382" s="11">
        <f>IF(OR(A382="",H382=""),"",IFERROR((H382-AVERAGE($H$2:$H$501))/STDEV($H$2:$H$501),0))</f>
      </c>
      <c r="K382">
        <f>IF(OR(A382="",H382=""),"",IF(I382&gt;=0,IF(J382&gt;=0,"明星","问号"),IF(J382&gt;=0,"金牛","瘦狗")))</f>
      </c>
      <c r="L382">
        <f>IF(K382="","",CHOOSE(MATCH(K382,{"明星","金牛","问号","瘦狗"},0),"加仓备货、保持价格","加流量：补关键词、开推广","优化：改主图、改标题、调价格","尽早下架，把资源让出来"))</f>
      </c>
      <c r="M382">
        <f>IF(A382="","",IF(AND(I382&gt;1,E382=0),"高曝光零销量",IF(AND(D382&gt;=30,E382=0),"有点击无转化","")))</f>
      </c>
    </row>
    <row r="383" spans="1:13" x14ac:dyDescent="0.25">
      <c r="A383" s="8"/>
      <c r="B383" s="8"/>
      <c r="C383" s="9"/>
      <c r="D383" s="8"/>
      <c r="E383" s="8"/>
      <c r="F383" s="10">
        <f>IF(OR(A383="",C383=0),"",D383/C383)</f>
      </c>
      <c r="G383" s="10">
        <f>IF(OR(A383="",D383=0),"",E383/D383)</f>
      </c>
      <c r="H383" s="10">
        <f>IF(OR(A383="",D383=0),"",(G383+1.96^2/(2*D383)-1.96*SQRT(G383*(1-G383)/D383+1.96^2/(4*D383^2)))/(1+1.96^2/D383))</f>
      </c>
      <c r="I383" s="11">
        <f>IF(A383="","",IFERROR((C383-AVERAGE($C$2:$C$501))/STDEV($C$2:$C$501),0))</f>
      </c>
      <c r="J383" s="11">
        <f>IF(OR(A383="",H383=""),"",IFERROR((H383-AVERAGE($H$2:$H$501))/STDEV($H$2:$H$501),0))</f>
      </c>
      <c r="K383">
        <f>IF(OR(A383="",H383=""),"",IF(I383&gt;=0,IF(J383&gt;=0,"明星","问号"),IF(J383&gt;=0,"金牛","瘦狗")))</f>
      </c>
      <c r="L383">
        <f>IF(K383="","",CHOOSE(MATCH(K383,{"明星","金牛","问号","瘦狗"},0),"加仓备货、保持价格","加流量：补关键词、开推广","优化：改主图、改标题、调价格","尽早下架，把资源让出来"))</f>
      </c>
      <c r="M383">
        <f>IF(A383="","",IF(AND(I383&gt;1,E383=0),"高曝光零销量",IF(AND(D383&gt;=30,E383=0),"有点击无转化","")))</f>
      </c>
    </row>
    <row r="384" spans="1:13" x14ac:dyDescent="0.25">
      <c r="A384" s="8"/>
      <c r="B384" s="8"/>
      <c r="C384" s="9"/>
      <c r="D384" s="8"/>
      <c r="E384" s="8"/>
      <c r="F384" s="10">
        <f>IF(OR(A384="",C384=0),"",D384/C384)</f>
      </c>
      <c r="G384" s="10">
        <f>IF(OR(A384="",D384=0),"",E384/D384)</f>
      </c>
      <c r="H384" s="10">
        <f>IF(OR(A384="",D384=0),"",(G384+1.96^2/(2*D384)-1.96*SQRT(G384*(1-G384)/D384+1.96^2/(4*D384^2)))/(1+1.96^2/D384))</f>
      </c>
      <c r="I384" s="11">
        <f>IF(A384="","",IFERROR((C384-AVERAGE($C$2:$C$501))/STDEV($C$2:$C$501),0))</f>
      </c>
      <c r="J384" s="11">
        <f>IF(OR(A384="",H384=""),"",IFERROR((H384-AVERAGE($H$2:$H$501))/STDEV($H$2:$H$501),0))</f>
      </c>
      <c r="K384">
        <f>IF(OR(A384="",H384=""),"",IF(I384&gt;=0,IF(J384&gt;=0,"明星","问号"),IF(J384&gt;=0,"金牛","瘦狗")))</f>
      </c>
      <c r="L384">
        <f>IF(K384="","",CHOOSE(MATCH(K384,{"明星","金牛","问号","瘦狗"},0),"加仓备货、保持价格","加流量：补关键词、开推广","优化：改主图、改标题、调价格","尽早下架，把资源让出来"))</f>
      </c>
      <c r="M384">
        <f>IF(A384="","",IF(AND(I384&gt;1,E384=0),"高曝光零销量",IF(AND(D384&gt;=30,E384=0),"有点击无转化","")))</f>
      </c>
    </row>
    <row r="385" spans="1:13" x14ac:dyDescent="0.25">
      <c r="A385" s="8"/>
      <c r="B385" s="8"/>
      <c r="C385" s="9"/>
      <c r="D385" s="8"/>
      <c r="E385" s="8"/>
      <c r="F385" s="10">
        <f>IF(OR(A385="",C385=0),"",D385/C385)</f>
      </c>
      <c r="G385" s="10">
        <f>IF(OR(A385="",D385=0),"",E385/D385)</f>
      </c>
      <c r="H385" s="10">
        <f>IF(OR(A385="",D385=0),"",(G385+1.96^2/(2*D385)-1.96*SQRT(G385*(1-G385)/D385+1.96^2/(4*D385^2)))/(1+1.96^2/D385))</f>
      </c>
      <c r="I385" s="11">
        <f>IF(A385="","",IFERROR((C385-AVERAGE($C$2:$C$501))/STDEV($C$2:$C$501),0))</f>
      </c>
      <c r="J385" s="11">
        <f>IF(OR(A385="",H385=""),"",IFERROR((H385-AVERAGE($H$2:$H$501))/STDEV($H$2:$H$501),0))</f>
      </c>
      <c r="K385">
        <f>IF(OR(A385="",H385=""),"",IF(I385&gt;=0,IF(J385&gt;=0,"明星","问号"),IF(J385&gt;=0,"金牛","瘦狗")))</f>
      </c>
      <c r="L385">
        <f>IF(K385="","",CHOOSE(MATCH(K385,{"明星","金牛","问号","瘦狗"},0),"加仓备货、保持价格","加流量：补关键词、开推广","优化：改主图、改标题、调价格","尽早下架，把资源让出来"))</f>
      </c>
      <c r="M385">
        <f>IF(A385="","",IF(AND(I385&gt;1,E385=0),"高曝光零销量",IF(AND(D385&gt;=30,E385=0),"有点击无转化","")))</f>
      </c>
    </row>
    <row r="386" spans="1:13" x14ac:dyDescent="0.25">
      <c r="A386" s="8"/>
      <c r="B386" s="8"/>
      <c r="C386" s="9"/>
      <c r="D386" s="8"/>
      <c r="E386" s="8"/>
      <c r="F386" s="10">
        <f>IF(OR(A386="",C386=0),"",D386/C386)</f>
      </c>
      <c r="G386" s="10">
        <f>IF(OR(A386="",D386=0),"",E386/D386)</f>
      </c>
      <c r="H386" s="10">
        <f>IF(OR(A386="",D386=0),"",(G386+1.96^2/(2*D386)-1.96*SQRT(G386*(1-G386)/D386+1.96^2/(4*D386^2)))/(1+1.96^2/D386))</f>
      </c>
      <c r="I386" s="11">
        <f>IF(A386="","",IFERROR((C386-AVERAGE($C$2:$C$501))/STDEV($C$2:$C$501),0))</f>
      </c>
      <c r="J386" s="11">
        <f>IF(OR(A386="",H386=""),"",IFERROR((H386-AVERAGE($H$2:$H$501))/STDEV($H$2:$H$501),0))</f>
      </c>
      <c r="K386">
        <f>IF(OR(A386="",H386=""),"",IF(I386&gt;=0,IF(J386&gt;=0,"明星","问号"),IF(J386&gt;=0,"金牛","瘦狗")))</f>
      </c>
      <c r="L386">
        <f>IF(K386="","",CHOOSE(MATCH(K386,{"明星","金牛","问号","瘦狗"},0),"加仓备货、保持价格","加流量：补关键词、开推广","优化：改主图、改标题、调价格","尽早下架，把资源让出来"))</f>
      </c>
      <c r="M386">
        <f>IF(A386="","",IF(AND(I386&gt;1,E386=0),"高曝光零销量",IF(AND(D386&gt;=30,E386=0),"有点击无转化","")))</f>
      </c>
    </row>
    <row r="387" spans="1:13" x14ac:dyDescent="0.25">
      <c r="A387" s="8"/>
      <c r="B387" s="8"/>
      <c r="C387" s="9"/>
      <c r="D387" s="8"/>
      <c r="E387" s="8"/>
      <c r="F387" s="10">
        <f>IF(OR(A387="",C387=0),"",D387/C387)</f>
      </c>
      <c r="G387" s="10">
        <f>IF(OR(A387="",D387=0),"",E387/D387)</f>
      </c>
      <c r="H387" s="10">
        <f>IF(OR(A387="",D387=0),"",(G387+1.96^2/(2*D387)-1.96*SQRT(G387*(1-G387)/D387+1.96^2/(4*D387^2)))/(1+1.96^2/D387))</f>
      </c>
      <c r="I387" s="11">
        <f>IF(A387="","",IFERROR((C387-AVERAGE($C$2:$C$501))/STDEV($C$2:$C$501),0))</f>
      </c>
      <c r="J387" s="11">
        <f>IF(OR(A387="",H387=""),"",IFERROR((H387-AVERAGE($H$2:$H$501))/STDEV($H$2:$H$501),0))</f>
      </c>
      <c r="K387">
        <f>IF(OR(A387="",H387=""),"",IF(I387&gt;=0,IF(J387&gt;=0,"明星","问号"),IF(J387&gt;=0,"金牛","瘦狗")))</f>
      </c>
      <c r="L387">
        <f>IF(K387="","",CHOOSE(MATCH(K387,{"明星","金牛","问号","瘦狗"},0),"加仓备货、保持价格","加流量：补关键词、开推广","优化：改主图、改标题、调价格","尽早下架，把资源让出来"))</f>
      </c>
      <c r="M387">
        <f>IF(A387="","",IF(AND(I387&gt;1,E387=0),"高曝光零销量",IF(AND(D387&gt;=30,E387=0),"有点击无转化","")))</f>
      </c>
    </row>
    <row r="388" spans="1:13" x14ac:dyDescent="0.25">
      <c r="A388" s="8"/>
      <c r="B388" s="8"/>
      <c r="C388" s="9"/>
      <c r="D388" s="8"/>
      <c r="E388" s="8"/>
      <c r="F388" s="10">
        <f>IF(OR(A388="",C388=0),"",D388/C388)</f>
      </c>
      <c r="G388" s="10">
        <f>IF(OR(A388="",D388=0),"",E388/D388)</f>
      </c>
      <c r="H388" s="10">
        <f>IF(OR(A388="",D388=0),"",(G388+1.96^2/(2*D388)-1.96*SQRT(G388*(1-G388)/D388+1.96^2/(4*D388^2)))/(1+1.96^2/D388))</f>
      </c>
      <c r="I388" s="11">
        <f>IF(A388="","",IFERROR((C388-AVERAGE($C$2:$C$501))/STDEV($C$2:$C$501),0))</f>
      </c>
      <c r="J388" s="11">
        <f>IF(OR(A388="",H388=""),"",IFERROR((H388-AVERAGE($H$2:$H$501))/STDEV($H$2:$H$501),0))</f>
      </c>
      <c r="K388">
        <f>IF(OR(A388="",H388=""),"",IF(I388&gt;=0,IF(J388&gt;=0,"明星","问号"),IF(J388&gt;=0,"金牛","瘦狗")))</f>
      </c>
      <c r="L388">
        <f>IF(K388="","",CHOOSE(MATCH(K388,{"明星","金牛","问号","瘦狗"},0),"加仓备货、保持价格","加流量：补关键词、开推广","优化：改主图、改标题、调价格","尽早下架，把资源让出来"))</f>
      </c>
      <c r="M388">
        <f>IF(A388="","",IF(AND(I388&gt;1,E388=0),"高曝光零销量",IF(AND(D388&gt;=30,E388=0),"有点击无转化","")))</f>
      </c>
    </row>
    <row r="389" spans="1:13" x14ac:dyDescent="0.25">
      <c r="A389" s="8"/>
      <c r="B389" s="8"/>
      <c r="C389" s="9"/>
      <c r="D389" s="8"/>
      <c r="E389" s="8"/>
      <c r="F389" s="10">
        <f>IF(OR(A389="",C389=0),"",D389/C389)</f>
      </c>
      <c r="G389" s="10">
        <f>IF(OR(A389="",D389=0),"",E389/D389)</f>
      </c>
      <c r="H389" s="10">
        <f>IF(OR(A389="",D389=0),"",(G389+1.96^2/(2*D389)-1.96*SQRT(G389*(1-G389)/D389+1.96^2/(4*D389^2)))/(1+1.96^2/D389))</f>
      </c>
      <c r="I389" s="11">
        <f>IF(A389="","",IFERROR((C389-AVERAGE($C$2:$C$501))/STDEV($C$2:$C$501),0))</f>
      </c>
      <c r="J389" s="11">
        <f>IF(OR(A389="",H389=""),"",IFERROR((H389-AVERAGE($H$2:$H$501))/STDEV($H$2:$H$501),0))</f>
      </c>
      <c r="K389">
        <f>IF(OR(A389="",H389=""),"",IF(I389&gt;=0,IF(J389&gt;=0,"明星","问号"),IF(J389&gt;=0,"金牛","瘦狗")))</f>
      </c>
      <c r="L389">
        <f>IF(K389="","",CHOOSE(MATCH(K389,{"明星","金牛","问号","瘦狗"},0),"加仓备货、保持价格","加流量：补关键词、开推广","优化：改主图、改标题、调价格","尽早下架，把资源让出来"))</f>
      </c>
      <c r="M389">
        <f>IF(A389="","",IF(AND(I389&gt;1,E389=0),"高曝光零销量",IF(AND(D389&gt;=30,E389=0),"有点击无转化","")))</f>
      </c>
    </row>
    <row r="390" spans="1:13" x14ac:dyDescent="0.25">
      <c r="A390" s="8"/>
      <c r="B390" s="8"/>
      <c r="C390" s="9"/>
      <c r="D390" s="8"/>
      <c r="E390" s="8"/>
      <c r="F390" s="10">
        <f>IF(OR(A390="",C390=0),"",D390/C390)</f>
      </c>
      <c r="G390" s="10">
        <f>IF(OR(A390="",D390=0),"",E390/D390)</f>
      </c>
      <c r="H390" s="10">
        <f>IF(OR(A390="",D390=0),"",(G390+1.96^2/(2*D390)-1.96*SQRT(G390*(1-G390)/D390+1.96^2/(4*D390^2)))/(1+1.96^2/D390))</f>
      </c>
      <c r="I390" s="11">
        <f>IF(A390="","",IFERROR((C390-AVERAGE($C$2:$C$501))/STDEV($C$2:$C$501),0))</f>
      </c>
      <c r="J390" s="11">
        <f>IF(OR(A390="",H390=""),"",IFERROR((H390-AVERAGE($H$2:$H$501))/STDEV($H$2:$H$501),0))</f>
      </c>
      <c r="K390">
        <f>IF(OR(A390="",H390=""),"",IF(I390&gt;=0,IF(J390&gt;=0,"明星","问号"),IF(J390&gt;=0,"金牛","瘦狗")))</f>
      </c>
      <c r="L390">
        <f>IF(K390="","",CHOOSE(MATCH(K390,{"明星","金牛","问号","瘦狗"},0),"加仓备货、保持价格","加流量：补关键词、开推广","优化：改主图、改标题、调价格","尽早下架，把资源让出来"))</f>
      </c>
      <c r="M390">
        <f>IF(A390="","",IF(AND(I390&gt;1,E390=0),"高曝光零销量",IF(AND(D390&gt;=30,E390=0),"有点击无转化","")))</f>
      </c>
    </row>
    <row r="391" spans="1:13" x14ac:dyDescent="0.25">
      <c r="A391" s="8"/>
      <c r="B391" s="8"/>
      <c r="C391" s="9"/>
      <c r="D391" s="8"/>
      <c r="E391" s="8"/>
      <c r="F391" s="10">
        <f>IF(OR(A391="",C391=0),"",D391/C391)</f>
      </c>
      <c r="G391" s="10">
        <f>IF(OR(A391="",D391=0),"",E391/D391)</f>
      </c>
      <c r="H391" s="10">
        <f>IF(OR(A391="",D391=0),"",(G391+1.96^2/(2*D391)-1.96*SQRT(G391*(1-G391)/D391+1.96^2/(4*D391^2)))/(1+1.96^2/D391))</f>
      </c>
      <c r="I391" s="11">
        <f>IF(A391="","",IFERROR((C391-AVERAGE($C$2:$C$501))/STDEV($C$2:$C$501),0))</f>
      </c>
      <c r="J391" s="11">
        <f>IF(OR(A391="",H391=""),"",IFERROR((H391-AVERAGE($H$2:$H$501))/STDEV($H$2:$H$501),0))</f>
      </c>
      <c r="K391">
        <f>IF(OR(A391="",H391=""),"",IF(I391&gt;=0,IF(J391&gt;=0,"明星","问号"),IF(J391&gt;=0,"金牛","瘦狗")))</f>
      </c>
      <c r="L391">
        <f>IF(K391="","",CHOOSE(MATCH(K391,{"明星","金牛","问号","瘦狗"},0),"加仓备货、保持价格","加流量：补关键词、开推广","优化：改主图、改标题、调价格","尽早下架，把资源让出来"))</f>
      </c>
      <c r="M391">
        <f>IF(A391="","",IF(AND(I391&gt;1,E391=0),"高曝光零销量",IF(AND(D391&gt;=30,E391=0),"有点击无转化","")))</f>
      </c>
    </row>
    <row r="392" spans="1:13" x14ac:dyDescent="0.25">
      <c r="A392" s="8"/>
      <c r="B392" s="8"/>
      <c r="C392" s="9"/>
      <c r="D392" s="8"/>
      <c r="E392" s="8"/>
      <c r="F392" s="10">
        <f>IF(OR(A392="",C392=0),"",D392/C392)</f>
      </c>
      <c r="G392" s="10">
        <f>IF(OR(A392="",D392=0),"",E392/D392)</f>
      </c>
      <c r="H392" s="10">
        <f>IF(OR(A392="",D392=0),"",(G392+1.96^2/(2*D392)-1.96*SQRT(G392*(1-G392)/D392+1.96^2/(4*D392^2)))/(1+1.96^2/D392))</f>
      </c>
      <c r="I392" s="11">
        <f>IF(A392="","",IFERROR((C392-AVERAGE($C$2:$C$501))/STDEV($C$2:$C$501),0))</f>
      </c>
      <c r="J392" s="11">
        <f>IF(OR(A392="",H392=""),"",IFERROR((H392-AVERAGE($H$2:$H$501))/STDEV($H$2:$H$501),0))</f>
      </c>
      <c r="K392">
        <f>IF(OR(A392="",H392=""),"",IF(I392&gt;=0,IF(J392&gt;=0,"明星","问号"),IF(J392&gt;=0,"金牛","瘦狗")))</f>
      </c>
      <c r="L392">
        <f>IF(K392="","",CHOOSE(MATCH(K392,{"明星","金牛","问号","瘦狗"},0),"加仓备货、保持价格","加流量：补关键词、开推广","优化：改主图、改标题、调价格","尽早下架，把资源让出来"))</f>
      </c>
      <c r="M392">
        <f>IF(A392="","",IF(AND(I392&gt;1,E392=0),"高曝光零销量",IF(AND(D392&gt;=30,E392=0),"有点击无转化","")))</f>
      </c>
    </row>
    <row r="393" spans="1:13" x14ac:dyDescent="0.25">
      <c r="A393" s="8"/>
      <c r="B393" s="8"/>
      <c r="C393" s="9"/>
      <c r="D393" s="8"/>
      <c r="E393" s="8"/>
      <c r="F393" s="10">
        <f>IF(OR(A393="",C393=0),"",D393/C393)</f>
      </c>
      <c r="G393" s="10">
        <f>IF(OR(A393="",D393=0),"",E393/D393)</f>
      </c>
      <c r="H393" s="10">
        <f>IF(OR(A393="",D393=0),"",(G393+1.96^2/(2*D393)-1.96*SQRT(G393*(1-G393)/D393+1.96^2/(4*D393^2)))/(1+1.96^2/D393))</f>
      </c>
      <c r="I393" s="11">
        <f>IF(A393="","",IFERROR((C393-AVERAGE($C$2:$C$501))/STDEV($C$2:$C$501),0))</f>
      </c>
      <c r="J393" s="11">
        <f>IF(OR(A393="",H393=""),"",IFERROR((H393-AVERAGE($H$2:$H$501))/STDEV($H$2:$H$501),0))</f>
      </c>
      <c r="K393">
        <f>IF(OR(A393="",H393=""),"",IF(I393&gt;=0,IF(J393&gt;=0,"明星","问号"),IF(J393&gt;=0,"金牛","瘦狗")))</f>
      </c>
      <c r="L393">
        <f>IF(K393="","",CHOOSE(MATCH(K393,{"明星","金牛","问号","瘦狗"},0),"加仓备货、保持价格","加流量：补关键词、开推广","优化：改主图、改标题、调价格","尽早下架，把资源让出来"))</f>
      </c>
      <c r="M393">
        <f>IF(A393="","",IF(AND(I393&gt;1,E393=0),"高曝光零销量",IF(AND(D393&gt;=30,E393=0),"有点击无转化","")))</f>
      </c>
    </row>
    <row r="394" spans="1:13" x14ac:dyDescent="0.25">
      <c r="A394" s="8"/>
      <c r="B394" s="8"/>
      <c r="C394" s="9"/>
      <c r="D394" s="8"/>
      <c r="E394" s="8"/>
      <c r="F394" s="10">
        <f>IF(OR(A394="",C394=0),"",D394/C394)</f>
      </c>
      <c r="G394" s="10">
        <f>IF(OR(A394="",D394=0),"",E394/D394)</f>
      </c>
      <c r="H394" s="10">
        <f>IF(OR(A394="",D394=0),"",(G394+1.96^2/(2*D394)-1.96*SQRT(G394*(1-G394)/D394+1.96^2/(4*D394^2)))/(1+1.96^2/D394))</f>
      </c>
      <c r="I394" s="11">
        <f>IF(A394="","",IFERROR((C394-AVERAGE($C$2:$C$501))/STDEV($C$2:$C$501),0))</f>
      </c>
      <c r="J394" s="11">
        <f>IF(OR(A394="",H394=""),"",IFERROR((H394-AVERAGE($H$2:$H$501))/STDEV($H$2:$H$501),0))</f>
      </c>
      <c r="K394">
        <f>IF(OR(A394="",H394=""),"",IF(I394&gt;=0,IF(J394&gt;=0,"明星","问号"),IF(J394&gt;=0,"金牛","瘦狗")))</f>
      </c>
      <c r="L394">
        <f>IF(K394="","",CHOOSE(MATCH(K394,{"明星","金牛","问号","瘦狗"},0),"加仓备货、保持价格","加流量：补关键词、开推广","优化：改主图、改标题、调价格","尽早下架，把资源让出来"))</f>
      </c>
      <c r="M394">
        <f>IF(A394="","",IF(AND(I394&gt;1,E394=0),"高曝光零销量",IF(AND(D394&gt;=30,E394=0),"有点击无转化","")))</f>
      </c>
    </row>
    <row r="395" spans="1:13" x14ac:dyDescent="0.25">
      <c r="A395" s="8"/>
      <c r="B395" s="8"/>
      <c r="C395" s="9"/>
      <c r="D395" s="8"/>
      <c r="E395" s="8"/>
      <c r="F395" s="10">
        <f>IF(OR(A395="",C395=0),"",D395/C395)</f>
      </c>
      <c r="G395" s="10">
        <f>IF(OR(A395="",D395=0),"",E395/D395)</f>
      </c>
      <c r="H395" s="10">
        <f>IF(OR(A395="",D395=0),"",(G395+1.96^2/(2*D395)-1.96*SQRT(G395*(1-G395)/D395+1.96^2/(4*D395^2)))/(1+1.96^2/D395))</f>
      </c>
      <c r="I395" s="11">
        <f>IF(A395="","",IFERROR((C395-AVERAGE($C$2:$C$501))/STDEV($C$2:$C$501),0))</f>
      </c>
      <c r="J395" s="11">
        <f>IF(OR(A395="",H395=""),"",IFERROR((H395-AVERAGE($H$2:$H$501))/STDEV($H$2:$H$501),0))</f>
      </c>
      <c r="K395">
        <f>IF(OR(A395="",H395=""),"",IF(I395&gt;=0,IF(J395&gt;=0,"明星","问号"),IF(J395&gt;=0,"金牛","瘦狗")))</f>
      </c>
      <c r="L395">
        <f>IF(K395="","",CHOOSE(MATCH(K395,{"明星","金牛","问号","瘦狗"},0),"加仓备货、保持价格","加流量：补关键词、开推广","优化：改主图、改标题、调价格","尽早下架，把资源让出来"))</f>
      </c>
      <c r="M395">
        <f>IF(A395="","",IF(AND(I395&gt;1,E395=0),"高曝光零销量",IF(AND(D395&gt;=30,E395=0),"有点击无转化","")))</f>
      </c>
    </row>
    <row r="396" spans="1:13" x14ac:dyDescent="0.25">
      <c r="A396" s="8"/>
      <c r="B396" s="8"/>
      <c r="C396" s="9"/>
      <c r="D396" s="8"/>
      <c r="E396" s="8"/>
      <c r="F396" s="10">
        <f>IF(OR(A396="",C396=0),"",D396/C396)</f>
      </c>
      <c r="G396" s="10">
        <f>IF(OR(A396="",D396=0),"",E396/D396)</f>
      </c>
      <c r="H396" s="10">
        <f>IF(OR(A396="",D396=0),"",(G396+1.96^2/(2*D396)-1.96*SQRT(G396*(1-G396)/D396+1.96^2/(4*D396^2)))/(1+1.96^2/D396))</f>
      </c>
      <c r="I396" s="11">
        <f>IF(A396="","",IFERROR((C396-AVERAGE($C$2:$C$501))/STDEV($C$2:$C$501),0))</f>
      </c>
      <c r="J396" s="11">
        <f>IF(OR(A396="",H396=""),"",IFERROR((H396-AVERAGE($H$2:$H$501))/STDEV($H$2:$H$501),0))</f>
      </c>
      <c r="K396">
        <f>IF(OR(A396="",H396=""),"",IF(I396&gt;=0,IF(J396&gt;=0,"明星","问号"),IF(J396&gt;=0,"金牛","瘦狗")))</f>
      </c>
      <c r="L396">
        <f>IF(K396="","",CHOOSE(MATCH(K396,{"明星","金牛","问号","瘦狗"},0),"加仓备货、保持价格","加流量：补关键词、开推广","优化：改主图、改标题、调价格","尽早下架，把资源让出来"))</f>
      </c>
      <c r="M396">
        <f>IF(A396="","",IF(AND(I396&gt;1,E396=0),"高曝光零销量",IF(AND(D396&gt;=30,E396=0),"有点击无转化","")))</f>
      </c>
    </row>
    <row r="397" spans="1:13" x14ac:dyDescent="0.25">
      <c r="A397" s="8"/>
      <c r="B397" s="8"/>
      <c r="C397" s="9"/>
      <c r="D397" s="8"/>
      <c r="E397" s="8"/>
      <c r="F397" s="10">
        <f>IF(OR(A397="",C397=0),"",D397/C397)</f>
      </c>
      <c r="G397" s="10">
        <f>IF(OR(A397="",D397=0),"",E397/D397)</f>
      </c>
      <c r="H397" s="10">
        <f>IF(OR(A397="",D397=0),"",(G397+1.96^2/(2*D397)-1.96*SQRT(G397*(1-G397)/D397+1.96^2/(4*D397^2)))/(1+1.96^2/D397))</f>
      </c>
      <c r="I397" s="11">
        <f>IF(A397="","",IFERROR((C397-AVERAGE($C$2:$C$501))/STDEV($C$2:$C$501),0))</f>
      </c>
      <c r="J397" s="11">
        <f>IF(OR(A397="",H397=""),"",IFERROR((H397-AVERAGE($H$2:$H$501))/STDEV($H$2:$H$501),0))</f>
      </c>
      <c r="K397">
        <f>IF(OR(A397="",H397=""),"",IF(I397&gt;=0,IF(J397&gt;=0,"明星","问号"),IF(J397&gt;=0,"金牛","瘦狗")))</f>
      </c>
      <c r="L397">
        <f>IF(K397="","",CHOOSE(MATCH(K397,{"明星","金牛","问号","瘦狗"},0),"加仓备货、保持价格","加流量：补关键词、开推广","优化：改主图、改标题、调价格","尽早下架，把资源让出来"))</f>
      </c>
      <c r="M397">
        <f>IF(A397="","",IF(AND(I397&gt;1,E397=0),"高曝光零销量",IF(AND(D397&gt;=30,E397=0),"有点击无转化","")))</f>
      </c>
    </row>
    <row r="398" spans="1:13" x14ac:dyDescent="0.25">
      <c r="A398" s="8"/>
      <c r="B398" s="8"/>
      <c r="C398" s="9"/>
      <c r="D398" s="8"/>
      <c r="E398" s="8"/>
      <c r="F398" s="10">
        <f>IF(OR(A398="",C398=0),"",D398/C398)</f>
      </c>
      <c r="G398" s="10">
        <f>IF(OR(A398="",D398=0),"",E398/D398)</f>
      </c>
      <c r="H398" s="10">
        <f>IF(OR(A398="",D398=0),"",(G398+1.96^2/(2*D398)-1.96*SQRT(G398*(1-G398)/D398+1.96^2/(4*D398^2)))/(1+1.96^2/D398))</f>
      </c>
      <c r="I398" s="11">
        <f>IF(A398="","",IFERROR((C398-AVERAGE($C$2:$C$501))/STDEV($C$2:$C$501),0))</f>
      </c>
      <c r="J398" s="11">
        <f>IF(OR(A398="",H398=""),"",IFERROR((H398-AVERAGE($H$2:$H$501))/STDEV($H$2:$H$501),0))</f>
      </c>
      <c r="K398">
        <f>IF(OR(A398="",H398=""),"",IF(I398&gt;=0,IF(J398&gt;=0,"明星","问号"),IF(J398&gt;=0,"金牛","瘦狗")))</f>
      </c>
      <c r="L398">
        <f>IF(K398="","",CHOOSE(MATCH(K398,{"明星","金牛","问号","瘦狗"},0),"加仓备货、保持价格","加流量：补关键词、开推广","优化：改主图、改标题、调价格","尽早下架，把资源让出来"))</f>
      </c>
      <c r="M398">
        <f>IF(A398="","",IF(AND(I398&gt;1,E398=0),"高曝光零销量",IF(AND(D398&gt;=30,E398=0),"有点击无转化","")))</f>
      </c>
    </row>
    <row r="399" spans="1:13" x14ac:dyDescent="0.25">
      <c r="A399" s="8"/>
      <c r="B399" s="8"/>
      <c r="C399" s="9"/>
      <c r="D399" s="8"/>
      <c r="E399" s="8"/>
      <c r="F399" s="10">
        <f>IF(OR(A399="",C399=0),"",D399/C399)</f>
      </c>
      <c r="G399" s="10">
        <f>IF(OR(A399="",D399=0),"",E399/D399)</f>
      </c>
      <c r="H399" s="10">
        <f>IF(OR(A399="",D399=0),"",(G399+1.96^2/(2*D399)-1.96*SQRT(G399*(1-G399)/D399+1.96^2/(4*D399^2)))/(1+1.96^2/D399))</f>
      </c>
      <c r="I399" s="11">
        <f>IF(A399="","",IFERROR((C399-AVERAGE($C$2:$C$501))/STDEV($C$2:$C$501),0))</f>
      </c>
      <c r="J399" s="11">
        <f>IF(OR(A399="",H399=""),"",IFERROR((H399-AVERAGE($H$2:$H$501))/STDEV($H$2:$H$501),0))</f>
      </c>
      <c r="K399">
        <f>IF(OR(A399="",H399=""),"",IF(I399&gt;=0,IF(J399&gt;=0,"明星","问号"),IF(J399&gt;=0,"金牛","瘦狗")))</f>
      </c>
      <c r="L399">
        <f>IF(K399="","",CHOOSE(MATCH(K399,{"明星","金牛","问号","瘦狗"},0),"加仓备货、保持价格","加流量：补关键词、开推广","优化：改主图、改标题、调价格","尽早下架，把资源让出来"))</f>
      </c>
      <c r="M399">
        <f>IF(A399="","",IF(AND(I399&gt;1,E399=0),"高曝光零销量",IF(AND(D399&gt;=30,E399=0),"有点击无转化","")))</f>
      </c>
    </row>
    <row r="400" spans="1:13" x14ac:dyDescent="0.25">
      <c r="A400" s="8"/>
      <c r="B400" s="8"/>
      <c r="C400" s="9"/>
      <c r="D400" s="8"/>
      <c r="E400" s="8"/>
      <c r="F400" s="10">
        <f>IF(OR(A400="",C400=0),"",D400/C400)</f>
      </c>
      <c r="G400" s="10">
        <f>IF(OR(A400="",D400=0),"",E400/D400)</f>
      </c>
      <c r="H400" s="10">
        <f>IF(OR(A400="",D400=0),"",(G400+1.96^2/(2*D400)-1.96*SQRT(G400*(1-G400)/D400+1.96^2/(4*D400^2)))/(1+1.96^2/D400))</f>
      </c>
      <c r="I400" s="11">
        <f>IF(A400="","",IFERROR((C400-AVERAGE($C$2:$C$501))/STDEV($C$2:$C$501),0))</f>
      </c>
      <c r="J400" s="11">
        <f>IF(OR(A400="",H400=""),"",IFERROR((H400-AVERAGE($H$2:$H$501))/STDEV($H$2:$H$501),0))</f>
      </c>
      <c r="K400">
        <f>IF(OR(A400="",H400=""),"",IF(I400&gt;=0,IF(J400&gt;=0,"明星","问号"),IF(J400&gt;=0,"金牛","瘦狗")))</f>
      </c>
      <c r="L400">
        <f>IF(K400="","",CHOOSE(MATCH(K400,{"明星","金牛","问号","瘦狗"},0),"加仓备货、保持价格","加流量：补关键词、开推广","优化：改主图、改标题、调价格","尽早下架，把资源让出来"))</f>
      </c>
      <c r="M400">
        <f>IF(A400="","",IF(AND(I400&gt;1,E400=0),"高曝光零销量",IF(AND(D400&gt;=30,E400=0),"有点击无转化","")))</f>
      </c>
    </row>
    <row r="401" spans="1:13" x14ac:dyDescent="0.25">
      <c r="A401" s="8"/>
      <c r="B401" s="8"/>
      <c r="C401" s="9"/>
      <c r="D401" s="8"/>
      <c r="E401" s="8"/>
      <c r="F401" s="10">
        <f>IF(OR(A401="",C401=0),"",D401/C401)</f>
      </c>
      <c r="G401" s="10">
        <f>IF(OR(A401="",D401=0),"",E401/D401)</f>
      </c>
      <c r="H401" s="10">
        <f>IF(OR(A401="",D401=0),"",(G401+1.96^2/(2*D401)-1.96*SQRT(G401*(1-G401)/D401+1.96^2/(4*D401^2)))/(1+1.96^2/D401))</f>
      </c>
      <c r="I401" s="11">
        <f>IF(A401="","",IFERROR((C401-AVERAGE($C$2:$C$501))/STDEV($C$2:$C$501),0))</f>
      </c>
      <c r="J401" s="11">
        <f>IF(OR(A401="",H401=""),"",IFERROR((H401-AVERAGE($H$2:$H$501))/STDEV($H$2:$H$501),0))</f>
      </c>
      <c r="K401">
        <f>IF(OR(A401="",H401=""),"",IF(I401&gt;=0,IF(J401&gt;=0,"明星","问号"),IF(J401&gt;=0,"金牛","瘦狗")))</f>
      </c>
      <c r="L401">
        <f>IF(K401="","",CHOOSE(MATCH(K401,{"明星","金牛","问号","瘦狗"},0),"加仓备货、保持价格","加流量：补关键词、开推广","优化：改主图、改标题、调价格","尽早下架，把资源让出来"))</f>
      </c>
      <c r="M401">
        <f>IF(A401="","",IF(AND(I401&gt;1,E401=0),"高曝光零销量",IF(AND(D401&gt;=30,E401=0),"有点击无转化","")))</f>
      </c>
    </row>
    <row r="402" spans="1:13" x14ac:dyDescent="0.25">
      <c r="A402" s="8"/>
      <c r="B402" s="8"/>
      <c r="C402" s="9"/>
      <c r="D402" s="8"/>
      <c r="E402" s="8"/>
      <c r="F402" s="10">
        <f>IF(OR(A402="",C402=0),"",D402/C402)</f>
      </c>
      <c r="G402" s="10">
        <f>IF(OR(A402="",D402=0),"",E402/D402)</f>
      </c>
      <c r="H402" s="10">
        <f>IF(OR(A402="",D402=0),"",(G402+1.96^2/(2*D402)-1.96*SQRT(G402*(1-G402)/D402+1.96^2/(4*D402^2)))/(1+1.96^2/D402))</f>
      </c>
      <c r="I402" s="11">
        <f>IF(A402="","",IFERROR((C402-AVERAGE($C$2:$C$501))/STDEV($C$2:$C$501),0))</f>
      </c>
      <c r="J402" s="11">
        <f>IF(OR(A402="",H402=""),"",IFERROR((H402-AVERAGE($H$2:$H$501))/STDEV($H$2:$H$501),0))</f>
      </c>
      <c r="K402">
        <f>IF(OR(A402="",H402=""),"",IF(I402&gt;=0,IF(J402&gt;=0,"明星","问号"),IF(J402&gt;=0,"金牛","瘦狗")))</f>
      </c>
      <c r="L402">
        <f>IF(K402="","",CHOOSE(MATCH(K402,{"明星","金牛","问号","瘦狗"},0),"加仓备货、保持价格","加流量：补关键词、开推广","优化：改主图、改标题、调价格","尽早下架，把资源让出来"))</f>
      </c>
      <c r="M402">
        <f>IF(A402="","",IF(AND(I402&gt;1,E402=0),"高曝光零销量",IF(AND(D402&gt;=30,E402=0),"有点击无转化","")))</f>
      </c>
    </row>
    <row r="403" spans="1:13" x14ac:dyDescent="0.25">
      <c r="A403" s="8"/>
      <c r="B403" s="8"/>
      <c r="C403" s="9"/>
      <c r="D403" s="8"/>
      <c r="E403" s="8"/>
      <c r="F403" s="10">
        <f>IF(OR(A403="",C403=0),"",D403/C403)</f>
      </c>
      <c r="G403" s="10">
        <f>IF(OR(A403="",D403=0),"",E403/D403)</f>
      </c>
      <c r="H403" s="10">
        <f>IF(OR(A403="",D403=0),"",(G403+1.96^2/(2*D403)-1.96*SQRT(G403*(1-G403)/D403+1.96^2/(4*D403^2)))/(1+1.96^2/D403))</f>
      </c>
      <c r="I403" s="11">
        <f>IF(A403="","",IFERROR((C403-AVERAGE($C$2:$C$501))/STDEV($C$2:$C$501),0))</f>
      </c>
      <c r="J403" s="11">
        <f>IF(OR(A403="",H403=""),"",IFERROR((H403-AVERAGE($H$2:$H$501))/STDEV($H$2:$H$501),0))</f>
      </c>
      <c r="K403">
        <f>IF(OR(A403="",H403=""),"",IF(I403&gt;=0,IF(J403&gt;=0,"明星","问号"),IF(J403&gt;=0,"金牛","瘦狗")))</f>
      </c>
      <c r="L403">
        <f>IF(K403="","",CHOOSE(MATCH(K403,{"明星","金牛","问号","瘦狗"},0),"加仓备货、保持价格","加流量：补关键词、开推广","优化：改主图、改标题、调价格","尽早下架，把资源让出来"))</f>
      </c>
      <c r="M403">
        <f>IF(A403="","",IF(AND(I403&gt;1,E403=0),"高曝光零销量",IF(AND(D403&gt;=30,E403=0),"有点击无转化","")))</f>
      </c>
    </row>
    <row r="404" spans="1:13" x14ac:dyDescent="0.25">
      <c r="A404" s="8"/>
      <c r="B404" s="8"/>
      <c r="C404" s="9"/>
      <c r="D404" s="8"/>
      <c r="E404" s="8"/>
      <c r="F404" s="10">
        <f>IF(OR(A404="",C404=0),"",D404/C404)</f>
      </c>
      <c r="G404" s="10">
        <f>IF(OR(A404="",D404=0),"",E404/D404)</f>
      </c>
      <c r="H404" s="10">
        <f>IF(OR(A404="",D404=0),"",(G404+1.96^2/(2*D404)-1.96*SQRT(G404*(1-G404)/D404+1.96^2/(4*D404^2)))/(1+1.96^2/D404))</f>
      </c>
      <c r="I404" s="11">
        <f>IF(A404="","",IFERROR((C404-AVERAGE($C$2:$C$501))/STDEV($C$2:$C$501),0))</f>
      </c>
      <c r="J404" s="11">
        <f>IF(OR(A404="",H404=""),"",IFERROR((H404-AVERAGE($H$2:$H$501))/STDEV($H$2:$H$501),0))</f>
      </c>
      <c r="K404">
        <f>IF(OR(A404="",H404=""),"",IF(I404&gt;=0,IF(J404&gt;=0,"明星","问号"),IF(J404&gt;=0,"金牛","瘦狗")))</f>
      </c>
      <c r="L404">
        <f>IF(K404="","",CHOOSE(MATCH(K404,{"明星","金牛","问号","瘦狗"},0),"加仓备货、保持价格","加流量：补关键词、开推广","优化：改主图、改标题、调价格","尽早下架，把资源让出来"))</f>
      </c>
      <c r="M404">
        <f>IF(A404="","",IF(AND(I404&gt;1,E404=0),"高曝光零销量",IF(AND(D404&gt;=30,E404=0),"有点击无转化","")))</f>
      </c>
    </row>
    <row r="405" spans="1:13" x14ac:dyDescent="0.25">
      <c r="A405" s="8"/>
      <c r="B405" s="8"/>
      <c r="C405" s="9"/>
      <c r="D405" s="8"/>
      <c r="E405" s="8"/>
      <c r="F405" s="10">
        <f>IF(OR(A405="",C405=0),"",D405/C405)</f>
      </c>
      <c r="G405" s="10">
        <f>IF(OR(A405="",D405=0),"",E405/D405)</f>
      </c>
      <c r="H405" s="10">
        <f>IF(OR(A405="",D405=0),"",(G405+1.96^2/(2*D405)-1.96*SQRT(G405*(1-G405)/D405+1.96^2/(4*D405^2)))/(1+1.96^2/D405))</f>
      </c>
      <c r="I405" s="11">
        <f>IF(A405="","",IFERROR((C405-AVERAGE($C$2:$C$501))/STDEV($C$2:$C$501),0))</f>
      </c>
      <c r="J405" s="11">
        <f>IF(OR(A405="",H405=""),"",IFERROR((H405-AVERAGE($H$2:$H$501))/STDEV($H$2:$H$501),0))</f>
      </c>
      <c r="K405">
        <f>IF(OR(A405="",H405=""),"",IF(I405&gt;=0,IF(J405&gt;=0,"明星","问号"),IF(J405&gt;=0,"金牛","瘦狗")))</f>
      </c>
      <c r="L405">
        <f>IF(K405="","",CHOOSE(MATCH(K405,{"明星","金牛","问号","瘦狗"},0),"加仓备货、保持价格","加流量：补关键词、开推广","优化：改主图、改标题、调价格","尽早下架，把资源让出来"))</f>
      </c>
      <c r="M405">
        <f>IF(A405="","",IF(AND(I405&gt;1,E405=0),"高曝光零销量",IF(AND(D405&gt;=30,E405=0),"有点击无转化","")))</f>
      </c>
    </row>
    <row r="406" spans="1:13" x14ac:dyDescent="0.25">
      <c r="A406" s="8"/>
      <c r="B406" s="8"/>
      <c r="C406" s="9"/>
      <c r="D406" s="8"/>
      <c r="E406" s="8"/>
      <c r="F406" s="10">
        <f>IF(OR(A406="",C406=0),"",D406/C406)</f>
      </c>
      <c r="G406" s="10">
        <f>IF(OR(A406="",D406=0),"",E406/D406)</f>
      </c>
      <c r="H406" s="10">
        <f>IF(OR(A406="",D406=0),"",(G406+1.96^2/(2*D406)-1.96*SQRT(G406*(1-G406)/D406+1.96^2/(4*D406^2)))/(1+1.96^2/D406))</f>
      </c>
      <c r="I406" s="11">
        <f>IF(A406="","",IFERROR((C406-AVERAGE($C$2:$C$501))/STDEV($C$2:$C$501),0))</f>
      </c>
      <c r="J406" s="11">
        <f>IF(OR(A406="",H406=""),"",IFERROR((H406-AVERAGE($H$2:$H$501))/STDEV($H$2:$H$501),0))</f>
      </c>
      <c r="K406">
        <f>IF(OR(A406="",H406=""),"",IF(I406&gt;=0,IF(J406&gt;=0,"明星","问号"),IF(J406&gt;=0,"金牛","瘦狗")))</f>
      </c>
      <c r="L406">
        <f>IF(K406="","",CHOOSE(MATCH(K406,{"明星","金牛","问号","瘦狗"},0),"加仓备货、保持价格","加流量：补关键词、开推广","优化：改主图、改标题、调价格","尽早下架，把资源让出来"))</f>
      </c>
      <c r="M406">
        <f>IF(A406="","",IF(AND(I406&gt;1,E406=0),"高曝光零销量",IF(AND(D406&gt;=30,E406=0),"有点击无转化","")))</f>
      </c>
    </row>
    <row r="407" spans="1:13" x14ac:dyDescent="0.25">
      <c r="A407" s="8"/>
      <c r="B407" s="8"/>
      <c r="C407" s="9"/>
      <c r="D407" s="8"/>
      <c r="E407" s="8"/>
      <c r="F407" s="10">
        <f>IF(OR(A407="",C407=0),"",D407/C407)</f>
      </c>
      <c r="G407" s="10">
        <f>IF(OR(A407="",D407=0),"",E407/D407)</f>
      </c>
      <c r="H407" s="10">
        <f>IF(OR(A407="",D407=0),"",(G407+1.96^2/(2*D407)-1.96*SQRT(G407*(1-G407)/D407+1.96^2/(4*D407^2)))/(1+1.96^2/D407))</f>
      </c>
      <c r="I407" s="11">
        <f>IF(A407="","",IFERROR((C407-AVERAGE($C$2:$C$501))/STDEV($C$2:$C$501),0))</f>
      </c>
      <c r="J407" s="11">
        <f>IF(OR(A407="",H407=""),"",IFERROR((H407-AVERAGE($H$2:$H$501))/STDEV($H$2:$H$501),0))</f>
      </c>
      <c r="K407">
        <f>IF(OR(A407="",H407=""),"",IF(I407&gt;=0,IF(J407&gt;=0,"明星","问号"),IF(J407&gt;=0,"金牛","瘦狗")))</f>
      </c>
      <c r="L407">
        <f>IF(K407="","",CHOOSE(MATCH(K407,{"明星","金牛","问号","瘦狗"},0),"加仓备货、保持价格","加流量：补关键词、开推广","优化：改主图、改标题、调价格","尽早下架，把资源让出来"))</f>
      </c>
      <c r="M407">
        <f>IF(A407="","",IF(AND(I407&gt;1,E407=0),"高曝光零销量",IF(AND(D407&gt;=30,E407=0),"有点击无转化","")))</f>
      </c>
    </row>
    <row r="408" spans="1:13" x14ac:dyDescent="0.25">
      <c r="A408" s="8"/>
      <c r="B408" s="8"/>
      <c r="C408" s="9"/>
      <c r="D408" s="8"/>
      <c r="E408" s="8"/>
      <c r="F408" s="10">
        <f>IF(OR(A408="",C408=0),"",D408/C408)</f>
      </c>
      <c r="G408" s="10">
        <f>IF(OR(A408="",D408=0),"",E408/D408)</f>
      </c>
      <c r="H408" s="10">
        <f>IF(OR(A408="",D408=0),"",(G408+1.96^2/(2*D408)-1.96*SQRT(G408*(1-G408)/D408+1.96^2/(4*D408^2)))/(1+1.96^2/D408))</f>
      </c>
      <c r="I408" s="11">
        <f>IF(A408="","",IFERROR((C408-AVERAGE($C$2:$C$501))/STDEV($C$2:$C$501),0))</f>
      </c>
      <c r="J408" s="11">
        <f>IF(OR(A408="",H408=""),"",IFERROR((H408-AVERAGE($H$2:$H$501))/STDEV($H$2:$H$501),0))</f>
      </c>
      <c r="K408">
        <f>IF(OR(A408="",H408=""),"",IF(I408&gt;=0,IF(J408&gt;=0,"明星","问号"),IF(J408&gt;=0,"金牛","瘦狗")))</f>
      </c>
      <c r="L408">
        <f>IF(K408="","",CHOOSE(MATCH(K408,{"明星","金牛","问号","瘦狗"},0),"加仓备货、保持价格","加流量：补关键词、开推广","优化：改主图、改标题、调价格","尽早下架，把资源让出来"))</f>
      </c>
      <c r="M408">
        <f>IF(A408="","",IF(AND(I408&gt;1,E408=0),"高曝光零销量",IF(AND(D408&gt;=30,E408=0),"有点击无转化","")))</f>
      </c>
    </row>
    <row r="409" spans="1:13" x14ac:dyDescent="0.25">
      <c r="A409" s="8"/>
      <c r="B409" s="8"/>
      <c r="C409" s="9"/>
      <c r="D409" s="8"/>
      <c r="E409" s="8"/>
      <c r="F409" s="10">
        <f>IF(OR(A409="",C409=0),"",D409/C409)</f>
      </c>
      <c r="G409" s="10">
        <f>IF(OR(A409="",D409=0),"",E409/D409)</f>
      </c>
      <c r="H409" s="10">
        <f>IF(OR(A409="",D409=0),"",(G409+1.96^2/(2*D409)-1.96*SQRT(G409*(1-G409)/D409+1.96^2/(4*D409^2)))/(1+1.96^2/D409))</f>
      </c>
      <c r="I409" s="11">
        <f>IF(A409="","",IFERROR((C409-AVERAGE($C$2:$C$501))/STDEV($C$2:$C$501),0))</f>
      </c>
      <c r="J409" s="11">
        <f>IF(OR(A409="",H409=""),"",IFERROR((H409-AVERAGE($H$2:$H$501))/STDEV($H$2:$H$501),0))</f>
      </c>
      <c r="K409">
        <f>IF(OR(A409="",H409=""),"",IF(I409&gt;=0,IF(J409&gt;=0,"明星","问号"),IF(J409&gt;=0,"金牛","瘦狗")))</f>
      </c>
      <c r="L409">
        <f>IF(K409="","",CHOOSE(MATCH(K409,{"明星","金牛","问号","瘦狗"},0),"加仓备货、保持价格","加流量：补关键词、开推广","优化：改主图、改标题、调价格","尽早下架，把资源让出来"))</f>
      </c>
      <c r="M409">
        <f>IF(A409="","",IF(AND(I409&gt;1,E409=0),"高曝光零销量",IF(AND(D409&gt;=30,E409=0),"有点击无转化","")))</f>
      </c>
    </row>
    <row r="410" spans="1:13" x14ac:dyDescent="0.25">
      <c r="A410" s="8"/>
      <c r="B410" s="8"/>
      <c r="C410" s="9"/>
      <c r="D410" s="8"/>
      <c r="E410" s="8"/>
      <c r="F410" s="10">
        <f>IF(OR(A410="",C410=0),"",D410/C410)</f>
      </c>
      <c r="G410" s="10">
        <f>IF(OR(A410="",D410=0),"",E410/D410)</f>
      </c>
      <c r="H410" s="10">
        <f>IF(OR(A410="",D410=0),"",(G410+1.96^2/(2*D410)-1.96*SQRT(G410*(1-G410)/D410+1.96^2/(4*D410^2)))/(1+1.96^2/D410))</f>
      </c>
      <c r="I410" s="11">
        <f>IF(A410="","",IFERROR((C410-AVERAGE($C$2:$C$501))/STDEV($C$2:$C$501),0))</f>
      </c>
      <c r="J410" s="11">
        <f>IF(OR(A410="",H410=""),"",IFERROR((H410-AVERAGE($H$2:$H$501))/STDEV($H$2:$H$501),0))</f>
      </c>
      <c r="K410">
        <f>IF(OR(A410="",H410=""),"",IF(I410&gt;=0,IF(J410&gt;=0,"明星","问号"),IF(J410&gt;=0,"金牛","瘦狗")))</f>
      </c>
      <c r="L410">
        <f>IF(K410="","",CHOOSE(MATCH(K410,{"明星","金牛","问号","瘦狗"},0),"加仓备货、保持价格","加流量：补关键词、开推广","优化：改主图、改标题、调价格","尽早下架，把资源让出来"))</f>
      </c>
      <c r="M410">
        <f>IF(A410="","",IF(AND(I410&gt;1,E410=0),"高曝光零销量",IF(AND(D410&gt;=30,E410=0),"有点击无转化","")))</f>
      </c>
    </row>
    <row r="411" spans="1:13" x14ac:dyDescent="0.25">
      <c r="A411" s="8"/>
      <c r="B411" s="8"/>
      <c r="C411" s="9"/>
      <c r="D411" s="8"/>
      <c r="E411" s="8"/>
      <c r="F411" s="10">
        <f>IF(OR(A411="",C411=0),"",D411/C411)</f>
      </c>
      <c r="G411" s="10">
        <f>IF(OR(A411="",D411=0),"",E411/D411)</f>
      </c>
      <c r="H411" s="10">
        <f>IF(OR(A411="",D411=0),"",(G411+1.96^2/(2*D411)-1.96*SQRT(G411*(1-G411)/D411+1.96^2/(4*D411^2)))/(1+1.96^2/D411))</f>
      </c>
      <c r="I411" s="11">
        <f>IF(A411="","",IFERROR((C411-AVERAGE($C$2:$C$501))/STDEV($C$2:$C$501),0))</f>
      </c>
      <c r="J411" s="11">
        <f>IF(OR(A411="",H411=""),"",IFERROR((H411-AVERAGE($H$2:$H$501))/STDEV($H$2:$H$501),0))</f>
      </c>
      <c r="K411">
        <f>IF(OR(A411="",H411=""),"",IF(I411&gt;=0,IF(J411&gt;=0,"明星","问号"),IF(J411&gt;=0,"金牛","瘦狗")))</f>
      </c>
      <c r="L411">
        <f>IF(K411="","",CHOOSE(MATCH(K411,{"明星","金牛","问号","瘦狗"},0),"加仓备货、保持价格","加流量：补关键词、开推广","优化：改主图、改标题、调价格","尽早下架，把资源让出来"))</f>
      </c>
      <c r="M411">
        <f>IF(A411="","",IF(AND(I411&gt;1,E411=0),"高曝光零销量",IF(AND(D411&gt;=30,E411=0),"有点击无转化","")))</f>
      </c>
    </row>
    <row r="412" spans="1:13" x14ac:dyDescent="0.25">
      <c r="A412" s="8"/>
      <c r="B412" s="8"/>
      <c r="C412" s="9"/>
      <c r="D412" s="8"/>
      <c r="E412" s="8"/>
      <c r="F412" s="10">
        <f>IF(OR(A412="",C412=0),"",D412/C412)</f>
      </c>
      <c r="G412" s="10">
        <f>IF(OR(A412="",D412=0),"",E412/D412)</f>
      </c>
      <c r="H412" s="10">
        <f>IF(OR(A412="",D412=0),"",(G412+1.96^2/(2*D412)-1.96*SQRT(G412*(1-G412)/D412+1.96^2/(4*D412^2)))/(1+1.96^2/D412))</f>
      </c>
      <c r="I412" s="11">
        <f>IF(A412="","",IFERROR((C412-AVERAGE($C$2:$C$501))/STDEV($C$2:$C$501),0))</f>
      </c>
      <c r="J412" s="11">
        <f>IF(OR(A412="",H412=""),"",IFERROR((H412-AVERAGE($H$2:$H$501))/STDEV($H$2:$H$501),0))</f>
      </c>
      <c r="K412">
        <f>IF(OR(A412="",H412=""),"",IF(I412&gt;=0,IF(J412&gt;=0,"明星","问号"),IF(J412&gt;=0,"金牛","瘦狗")))</f>
      </c>
      <c r="L412">
        <f>IF(K412="","",CHOOSE(MATCH(K412,{"明星","金牛","问号","瘦狗"},0),"加仓备货、保持价格","加流量：补关键词、开推广","优化：改主图、改标题、调价格","尽早下架，把资源让出来"))</f>
      </c>
      <c r="M412">
        <f>IF(A412="","",IF(AND(I412&gt;1,E412=0),"高曝光零销量",IF(AND(D412&gt;=30,E412=0),"有点击无转化","")))</f>
      </c>
    </row>
    <row r="413" spans="1:13" x14ac:dyDescent="0.25">
      <c r="A413" s="8"/>
      <c r="B413" s="8"/>
      <c r="C413" s="9"/>
      <c r="D413" s="8"/>
      <c r="E413" s="8"/>
      <c r="F413" s="10">
        <f>IF(OR(A413="",C413=0),"",D413/C413)</f>
      </c>
      <c r="G413" s="10">
        <f>IF(OR(A413="",D413=0),"",E413/D413)</f>
      </c>
      <c r="H413" s="10">
        <f>IF(OR(A413="",D413=0),"",(G413+1.96^2/(2*D413)-1.96*SQRT(G413*(1-G413)/D413+1.96^2/(4*D413^2)))/(1+1.96^2/D413))</f>
      </c>
      <c r="I413" s="11">
        <f>IF(A413="","",IFERROR((C413-AVERAGE($C$2:$C$501))/STDEV($C$2:$C$501),0))</f>
      </c>
      <c r="J413" s="11">
        <f>IF(OR(A413="",H413=""),"",IFERROR((H413-AVERAGE($H$2:$H$501))/STDEV($H$2:$H$501),0))</f>
      </c>
      <c r="K413">
        <f>IF(OR(A413="",H413=""),"",IF(I413&gt;=0,IF(J413&gt;=0,"明星","问号"),IF(J413&gt;=0,"金牛","瘦狗")))</f>
      </c>
      <c r="L413">
        <f>IF(K413="","",CHOOSE(MATCH(K413,{"明星","金牛","问号","瘦狗"},0),"加仓备货、保持价格","加流量：补关键词、开推广","优化：改主图、改标题、调价格","尽早下架，把资源让出来"))</f>
      </c>
      <c r="M413">
        <f>IF(A413="","",IF(AND(I413&gt;1,E413=0),"高曝光零销量",IF(AND(D413&gt;=30,E413=0),"有点击无转化","")))</f>
      </c>
    </row>
    <row r="414" spans="1:13" x14ac:dyDescent="0.25">
      <c r="A414" s="8"/>
      <c r="B414" s="8"/>
      <c r="C414" s="9"/>
      <c r="D414" s="8"/>
      <c r="E414" s="8"/>
      <c r="F414" s="10">
        <f>IF(OR(A414="",C414=0),"",D414/C414)</f>
      </c>
      <c r="G414" s="10">
        <f>IF(OR(A414="",D414=0),"",E414/D414)</f>
      </c>
      <c r="H414" s="10">
        <f>IF(OR(A414="",D414=0),"",(G414+1.96^2/(2*D414)-1.96*SQRT(G414*(1-G414)/D414+1.96^2/(4*D414^2)))/(1+1.96^2/D414))</f>
      </c>
      <c r="I414" s="11">
        <f>IF(A414="","",IFERROR((C414-AVERAGE($C$2:$C$501))/STDEV($C$2:$C$501),0))</f>
      </c>
      <c r="J414" s="11">
        <f>IF(OR(A414="",H414=""),"",IFERROR((H414-AVERAGE($H$2:$H$501))/STDEV($H$2:$H$501),0))</f>
      </c>
      <c r="K414">
        <f>IF(OR(A414="",H414=""),"",IF(I414&gt;=0,IF(J414&gt;=0,"明星","问号"),IF(J414&gt;=0,"金牛","瘦狗")))</f>
      </c>
      <c r="L414">
        <f>IF(K414="","",CHOOSE(MATCH(K414,{"明星","金牛","问号","瘦狗"},0),"加仓备货、保持价格","加流量：补关键词、开推广","优化：改主图、改标题、调价格","尽早下架，把资源让出来"))</f>
      </c>
      <c r="M414">
        <f>IF(A414="","",IF(AND(I414&gt;1,E414=0),"高曝光零销量",IF(AND(D414&gt;=30,E414=0),"有点击无转化","")))</f>
      </c>
    </row>
    <row r="415" spans="1:13" x14ac:dyDescent="0.25">
      <c r="A415" s="8"/>
      <c r="B415" s="8"/>
      <c r="C415" s="9"/>
      <c r="D415" s="8"/>
      <c r="E415" s="8"/>
      <c r="F415" s="10">
        <f>IF(OR(A415="",C415=0),"",D415/C415)</f>
      </c>
      <c r="G415" s="10">
        <f>IF(OR(A415="",D415=0),"",E415/D415)</f>
      </c>
      <c r="H415" s="10">
        <f>IF(OR(A415="",D415=0),"",(G415+1.96^2/(2*D415)-1.96*SQRT(G415*(1-G415)/D415+1.96^2/(4*D415^2)))/(1+1.96^2/D415))</f>
      </c>
      <c r="I415" s="11">
        <f>IF(A415="","",IFERROR((C415-AVERAGE($C$2:$C$501))/STDEV($C$2:$C$501),0))</f>
      </c>
      <c r="J415" s="11">
        <f>IF(OR(A415="",H415=""),"",IFERROR((H415-AVERAGE($H$2:$H$501))/STDEV($H$2:$H$501),0))</f>
      </c>
      <c r="K415">
        <f>IF(OR(A415="",H415=""),"",IF(I415&gt;=0,IF(J415&gt;=0,"明星","问号"),IF(J415&gt;=0,"金牛","瘦狗")))</f>
      </c>
      <c r="L415">
        <f>IF(K415="","",CHOOSE(MATCH(K415,{"明星","金牛","问号","瘦狗"},0),"加仓备货、保持价格","加流量：补关键词、开推广","优化：改主图、改标题、调价格","尽早下架，把资源让出来"))</f>
      </c>
      <c r="M415">
        <f>IF(A415="","",IF(AND(I415&gt;1,E415=0),"高曝光零销量",IF(AND(D415&gt;=30,E415=0),"有点击无转化","")))</f>
      </c>
    </row>
    <row r="416" spans="1:13" x14ac:dyDescent="0.25">
      <c r="A416" s="8"/>
      <c r="B416" s="8"/>
      <c r="C416" s="9"/>
      <c r="D416" s="8"/>
      <c r="E416" s="8"/>
      <c r="F416" s="10">
        <f>IF(OR(A416="",C416=0),"",D416/C416)</f>
      </c>
      <c r="G416" s="10">
        <f>IF(OR(A416="",D416=0),"",E416/D416)</f>
      </c>
      <c r="H416" s="10">
        <f>IF(OR(A416="",D416=0),"",(G416+1.96^2/(2*D416)-1.96*SQRT(G416*(1-G416)/D416+1.96^2/(4*D416^2)))/(1+1.96^2/D416))</f>
      </c>
      <c r="I416" s="11">
        <f>IF(A416="","",IFERROR((C416-AVERAGE($C$2:$C$501))/STDEV($C$2:$C$501),0))</f>
      </c>
      <c r="J416" s="11">
        <f>IF(OR(A416="",H416=""),"",IFERROR((H416-AVERAGE($H$2:$H$501))/STDEV($H$2:$H$501),0))</f>
      </c>
      <c r="K416">
        <f>IF(OR(A416="",H416=""),"",IF(I416&gt;=0,IF(J416&gt;=0,"明星","问号"),IF(J416&gt;=0,"金牛","瘦狗")))</f>
      </c>
      <c r="L416">
        <f>IF(K416="","",CHOOSE(MATCH(K416,{"明星","金牛","问号","瘦狗"},0),"加仓备货、保持价格","加流量：补关键词、开推广","优化：改主图、改标题、调价格","尽早下架，把资源让出来"))</f>
      </c>
      <c r="M416">
        <f>IF(A416="","",IF(AND(I416&gt;1,E416=0),"高曝光零销量",IF(AND(D416&gt;=30,E416=0),"有点击无转化","")))</f>
      </c>
    </row>
    <row r="417" spans="1:13" x14ac:dyDescent="0.25">
      <c r="A417" s="8"/>
      <c r="B417" s="8"/>
      <c r="C417" s="9"/>
      <c r="D417" s="8"/>
      <c r="E417" s="8"/>
      <c r="F417" s="10">
        <f>IF(OR(A417="",C417=0),"",D417/C417)</f>
      </c>
      <c r="G417" s="10">
        <f>IF(OR(A417="",D417=0),"",E417/D417)</f>
      </c>
      <c r="H417" s="10">
        <f>IF(OR(A417="",D417=0),"",(G417+1.96^2/(2*D417)-1.96*SQRT(G417*(1-G417)/D417+1.96^2/(4*D417^2)))/(1+1.96^2/D417))</f>
      </c>
      <c r="I417" s="11">
        <f>IF(A417="","",IFERROR((C417-AVERAGE($C$2:$C$501))/STDEV($C$2:$C$501),0))</f>
      </c>
      <c r="J417" s="11">
        <f>IF(OR(A417="",H417=""),"",IFERROR((H417-AVERAGE($H$2:$H$501))/STDEV($H$2:$H$501),0))</f>
      </c>
      <c r="K417">
        <f>IF(OR(A417="",H417=""),"",IF(I417&gt;=0,IF(J417&gt;=0,"明星","问号"),IF(J417&gt;=0,"金牛","瘦狗")))</f>
      </c>
      <c r="L417">
        <f>IF(K417="","",CHOOSE(MATCH(K417,{"明星","金牛","问号","瘦狗"},0),"加仓备货、保持价格","加流量：补关键词、开推广","优化：改主图、改标题、调价格","尽早下架，把资源让出来"))</f>
      </c>
      <c r="M417">
        <f>IF(A417="","",IF(AND(I417&gt;1,E417=0),"高曝光零销量",IF(AND(D417&gt;=30,E417=0),"有点击无转化","")))</f>
      </c>
    </row>
    <row r="418" spans="1:13" x14ac:dyDescent="0.25">
      <c r="A418" s="8"/>
      <c r="B418" s="8"/>
      <c r="C418" s="9"/>
      <c r="D418" s="8"/>
      <c r="E418" s="8"/>
      <c r="F418" s="10">
        <f>IF(OR(A418="",C418=0),"",D418/C418)</f>
      </c>
      <c r="G418" s="10">
        <f>IF(OR(A418="",D418=0),"",E418/D418)</f>
      </c>
      <c r="H418" s="10">
        <f>IF(OR(A418="",D418=0),"",(G418+1.96^2/(2*D418)-1.96*SQRT(G418*(1-G418)/D418+1.96^2/(4*D418^2)))/(1+1.96^2/D418))</f>
      </c>
      <c r="I418" s="11">
        <f>IF(A418="","",IFERROR((C418-AVERAGE($C$2:$C$501))/STDEV($C$2:$C$501),0))</f>
      </c>
      <c r="J418" s="11">
        <f>IF(OR(A418="",H418=""),"",IFERROR((H418-AVERAGE($H$2:$H$501))/STDEV($H$2:$H$501),0))</f>
      </c>
      <c r="K418">
        <f>IF(OR(A418="",H418=""),"",IF(I418&gt;=0,IF(J418&gt;=0,"明星","问号"),IF(J418&gt;=0,"金牛","瘦狗")))</f>
      </c>
      <c r="L418">
        <f>IF(K418="","",CHOOSE(MATCH(K418,{"明星","金牛","问号","瘦狗"},0),"加仓备货、保持价格","加流量：补关键词、开推广","优化：改主图、改标题、调价格","尽早下架，把资源让出来"))</f>
      </c>
      <c r="M418">
        <f>IF(A418="","",IF(AND(I418&gt;1,E418=0),"高曝光零销量",IF(AND(D418&gt;=30,E418=0),"有点击无转化","")))</f>
      </c>
    </row>
    <row r="419" spans="1:13" x14ac:dyDescent="0.25">
      <c r="A419" s="8"/>
      <c r="B419" s="8"/>
      <c r="C419" s="9"/>
      <c r="D419" s="8"/>
      <c r="E419" s="8"/>
      <c r="F419" s="10">
        <f>IF(OR(A419="",C419=0),"",D419/C419)</f>
      </c>
      <c r="G419" s="10">
        <f>IF(OR(A419="",D419=0),"",E419/D419)</f>
      </c>
      <c r="H419" s="10">
        <f>IF(OR(A419="",D419=0),"",(G419+1.96^2/(2*D419)-1.96*SQRT(G419*(1-G419)/D419+1.96^2/(4*D419^2)))/(1+1.96^2/D419))</f>
      </c>
      <c r="I419" s="11">
        <f>IF(A419="","",IFERROR((C419-AVERAGE($C$2:$C$501))/STDEV($C$2:$C$501),0))</f>
      </c>
      <c r="J419" s="11">
        <f>IF(OR(A419="",H419=""),"",IFERROR((H419-AVERAGE($H$2:$H$501))/STDEV($H$2:$H$501),0))</f>
      </c>
      <c r="K419">
        <f>IF(OR(A419="",H419=""),"",IF(I419&gt;=0,IF(J419&gt;=0,"明星","问号"),IF(J419&gt;=0,"金牛","瘦狗")))</f>
      </c>
      <c r="L419">
        <f>IF(K419="","",CHOOSE(MATCH(K419,{"明星","金牛","问号","瘦狗"},0),"加仓备货、保持价格","加流量：补关键词、开推广","优化：改主图、改标题、调价格","尽早下架，把资源让出来"))</f>
      </c>
      <c r="M419">
        <f>IF(A419="","",IF(AND(I419&gt;1,E419=0),"高曝光零销量",IF(AND(D419&gt;=30,E419=0),"有点击无转化","")))</f>
      </c>
    </row>
    <row r="420" spans="1:13" x14ac:dyDescent="0.25">
      <c r="A420" s="8"/>
      <c r="B420" s="8"/>
      <c r="C420" s="9"/>
      <c r="D420" s="8"/>
      <c r="E420" s="8"/>
      <c r="F420" s="10">
        <f>IF(OR(A420="",C420=0),"",D420/C420)</f>
      </c>
      <c r="G420" s="10">
        <f>IF(OR(A420="",D420=0),"",E420/D420)</f>
      </c>
      <c r="H420" s="10">
        <f>IF(OR(A420="",D420=0),"",(G420+1.96^2/(2*D420)-1.96*SQRT(G420*(1-G420)/D420+1.96^2/(4*D420^2)))/(1+1.96^2/D420))</f>
      </c>
      <c r="I420" s="11">
        <f>IF(A420="","",IFERROR((C420-AVERAGE($C$2:$C$501))/STDEV($C$2:$C$501),0))</f>
      </c>
      <c r="J420" s="11">
        <f>IF(OR(A420="",H420=""),"",IFERROR((H420-AVERAGE($H$2:$H$501))/STDEV($H$2:$H$501),0))</f>
      </c>
      <c r="K420">
        <f>IF(OR(A420="",H420=""),"",IF(I420&gt;=0,IF(J420&gt;=0,"明星","问号"),IF(J420&gt;=0,"金牛","瘦狗")))</f>
      </c>
      <c r="L420">
        <f>IF(K420="","",CHOOSE(MATCH(K420,{"明星","金牛","问号","瘦狗"},0),"加仓备货、保持价格","加流量：补关键词、开推广","优化：改主图、改标题、调价格","尽早下架，把资源让出来"))</f>
      </c>
      <c r="M420">
        <f>IF(A420="","",IF(AND(I420&gt;1,E420=0),"高曝光零销量",IF(AND(D420&gt;=30,E420=0),"有点击无转化","")))</f>
      </c>
    </row>
    <row r="421" spans="1:13" x14ac:dyDescent="0.25">
      <c r="A421" s="8"/>
      <c r="B421" s="8"/>
      <c r="C421" s="9"/>
      <c r="D421" s="8"/>
      <c r="E421" s="8"/>
      <c r="F421" s="10">
        <f>IF(OR(A421="",C421=0),"",D421/C421)</f>
      </c>
      <c r="G421" s="10">
        <f>IF(OR(A421="",D421=0),"",E421/D421)</f>
      </c>
      <c r="H421" s="10">
        <f>IF(OR(A421="",D421=0),"",(G421+1.96^2/(2*D421)-1.96*SQRT(G421*(1-G421)/D421+1.96^2/(4*D421^2)))/(1+1.96^2/D421))</f>
      </c>
      <c r="I421" s="11">
        <f>IF(A421="","",IFERROR((C421-AVERAGE($C$2:$C$501))/STDEV($C$2:$C$501),0))</f>
      </c>
      <c r="J421" s="11">
        <f>IF(OR(A421="",H421=""),"",IFERROR((H421-AVERAGE($H$2:$H$501))/STDEV($H$2:$H$501),0))</f>
      </c>
      <c r="K421">
        <f>IF(OR(A421="",H421=""),"",IF(I421&gt;=0,IF(J421&gt;=0,"明星","问号"),IF(J421&gt;=0,"金牛","瘦狗")))</f>
      </c>
      <c r="L421">
        <f>IF(K421="","",CHOOSE(MATCH(K421,{"明星","金牛","问号","瘦狗"},0),"加仓备货、保持价格","加流量：补关键词、开推广","优化：改主图、改标题、调价格","尽早下架，把资源让出来"))</f>
      </c>
      <c r="M421">
        <f>IF(A421="","",IF(AND(I421&gt;1,E421=0),"高曝光零销量",IF(AND(D421&gt;=30,E421=0),"有点击无转化","")))</f>
      </c>
    </row>
    <row r="422" spans="1:13" x14ac:dyDescent="0.25">
      <c r="A422" s="8"/>
      <c r="B422" s="8"/>
      <c r="C422" s="9"/>
      <c r="D422" s="8"/>
      <c r="E422" s="8"/>
      <c r="F422" s="10">
        <f>IF(OR(A422="",C422=0),"",D422/C422)</f>
      </c>
      <c r="G422" s="10">
        <f>IF(OR(A422="",D422=0),"",E422/D422)</f>
      </c>
      <c r="H422" s="10">
        <f>IF(OR(A422="",D422=0),"",(G422+1.96^2/(2*D422)-1.96*SQRT(G422*(1-G422)/D422+1.96^2/(4*D422^2)))/(1+1.96^2/D422))</f>
      </c>
      <c r="I422" s="11">
        <f>IF(A422="","",IFERROR((C422-AVERAGE($C$2:$C$501))/STDEV($C$2:$C$501),0))</f>
      </c>
      <c r="J422" s="11">
        <f>IF(OR(A422="",H422=""),"",IFERROR((H422-AVERAGE($H$2:$H$501))/STDEV($H$2:$H$501),0))</f>
      </c>
      <c r="K422">
        <f>IF(OR(A422="",H422=""),"",IF(I422&gt;=0,IF(J422&gt;=0,"明星","问号"),IF(J422&gt;=0,"金牛","瘦狗")))</f>
      </c>
      <c r="L422">
        <f>IF(K422="","",CHOOSE(MATCH(K422,{"明星","金牛","问号","瘦狗"},0),"加仓备货、保持价格","加流量：补关键词、开推广","优化：改主图、改标题、调价格","尽早下架，把资源让出来"))</f>
      </c>
      <c r="M422">
        <f>IF(A422="","",IF(AND(I422&gt;1,E422=0),"高曝光零销量",IF(AND(D422&gt;=30,E422=0),"有点击无转化","")))</f>
      </c>
    </row>
    <row r="423" spans="1:13" x14ac:dyDescent="0.25">
      <c r="A423" s="8"/>
      <c r="B423" s="8"/>
      <c r="C423" s="9"/>
      <c r="D423" s="8"/>
      <c r="E423" s="8"/>
      <c r="F423" s="10">
        <f>IF(OR(A423="",C423=0),"",D423/C423)</f>
      </c>
      <c r="G423" s="10">
        <f>IF(OR(A423="",D423=0),"",E423/D423)</f>
      </c>
      <c r="H423" s="10">
        <f>IF(OR(A423="",D423=0),"",(G423+1.96^2/(2*D423)-1.96*SQRT(G423*(1-G423)/D423+1.96^2/(4*D423^2)))/(1+1.96^2/D423))</f>
      </c>
      <c r="I423" s="11">
        <f>IF(A423="","",IFERROR((C423-AVERAGE($C$2:$C$501))/STDEV($C$2:$C$501),0))</f>
      </c>
      <c r="J423" s="11">
        <f>IF(OR(A423="",H423=""),"",IFERROR((H423-AVERAGE($H$2:$H$501))/STDEV($H$2:$H$501),0))</f>
      </c>
      <c r="K423">
        <f>IF(OR(A423="",H423=""),"",IF(I423&gt;=0,IF(J423&gt;=0,"明星","问号"),IF(J423&gt;=0,"金牛","瘦狗")))</f>
      </c>
      <c r="L423">
        <f>IF(K423="","",CHOOSE(MATCH(K423,{"明星","金牛","问号","瘦狗"},0),"加仓备货、保持价格","加流量：补关键词、开推广","优化：改主图、改标题、调价格","尽早下架，把资源让出来"))</f>
      </c>
      <c r="M423">
        <f>IF(A423="","",IF(AND(I423&gt;1,E423=0),"高曝光零销量",IF(AND(D423&gt;=30,E423=0),"有点击无转化","")))</f>
      </c>
    </row>
    <row r="424" spans="1:13" x14ac:dyDescent="0.25">
      <c r="A424" s="8"/>
      <c r="B424" s="8"/>
      <c r="C424" s="9"/>
      <c r="D424" s="8"/>
      <c r="E424" s="8"/>
      <c r="F424" s="10">
        <f>IF(OR(A424="",C424=0),"",D424/C424)</f>
      </c>
      <c r="G424" s="10">
        <f>IF(OR(A424="",D424=0),"",E424/D424)</f>
      </c>
      <c r="H424" s="10">
        <f>IF(OR(A424="",D424=0),"",(G424+1.96^2/(2*D424)-1.96*SQRT(G424*(1-G424)/D424+1.96^2/(4*D424^2)))/(1+1.96^2/D424))</f>
      </c>
      <c r="I424" s="11">
        <f>IF(A424="","",IFERROR((C424-AVERAGE($C$2:$C$501))/STDEV($C$2:$C$501),0))</f>
      </c>
      <c r="J424" s="11">
        <f>IF(OR(A424="",H424=""),"",IFERROR((H424-AVERAGE($H$2:$H$501))/STDEV($H$2:$H$501),0))</f>
      </c>
      <c r="K424">
        <f>IF(OR(A424="",H424=""),"",IF(I424&gt;=0,IF(J424&gt;=0,"明星","问号"),IF(J424&gt;=0,"金牛","瘦狗")))</f>
      </c>
      <c r="L424">
        <f>IF(K424="","",CHOOSE(MATCH(K424,{"明星","金牛","问号","瘦狗"},0),"加仓备货、保持价格","加流量：补关键词、开推广","优化：改主图、改标题、调价格","尽早下架，把资源让出来"))</f>
      </c>
      <c r="M424">
        <f>IF(A424="","",IF(AND(I424&gt;1,E424=0),"高曝光零销量",IF(AND(D424&gt;=30,E424=0),"有点击无转化","")))</f>
      </c>
    </row>
    <row r="425" spans="1:13" x14ac:dyDescent="0.25">
      <c r="A425" s="8"/>
      <c r="B425" s="8"/>
      <c r="C425" s="9"/>
      <c r="D425" s="8"/>
      <c r="E425" s="8"/>
      <c r="F425" s="10">
        <f>IF(OR(A425="",C425=0),"",D425/C425)</f>
      </c>
      <c r="G425" s="10">
        <f>IF(OR(A425="",D425=0),"",E425/D425)</f>
      </c>
      <c r="H425" s="10">
        <f>IF(OR(A425="",D425=0),"",(G425+1.96^2/(2*D425)-1.96*SQRT(G425*(1-G425)/D425+1.96^2/(4*D425^2)))/(1+1.96^2/D425))</f>
      </c>
      <c r="I425" s="11">
        <f>IF(A425="","",IFERROR((C425-AVERAGE($C$2:$C$501))/STDEV($C$2:$C$501),0))</f>
      </c>
      <c r="J425" s="11">
        <f>IF(OR(A425="",H425=""),"",IFERROR((H425-AVERAGE($H$2:$H$501))/STDEV($H$2:$H$501),0))</f>
      </c>
      <c r="K425">
        <f>IF(OR(A425="",H425=""),"",IF(I425&gt;=0,IF(J425&gt;=0,"明星","问号"),IF(J425&gt;=0,"金牛","瘦狗")))</f>
      </c>
      <c r="L425">
        <f>IF(K425="","",CHOOSE(MATCH(K425,{"明星","金牛","问号","瘦狗"},0),"加仓备货、保持价格","加流量：补关键词、开推广","优化：改主图、改标题、调价格","尽早下架，把资源让出来"))</f>
      </c>
      <c r="M425">
        <f>IF(A425="","",IF(AND(I425&gt;1,E425=0),"高曝光零销量",IF(AND(D425&gt;=30,E425=0),"有点击无转化","")))</f>
      </c>
    </row>
    <row r="426" spans="1:13" x14ac:dyDescent="0.25">
      <c r="A426" s="8"/>
      <c r="B426" s="8"/>
      <c r="C426" s="9"/>
      <c r="D426" s="8"/>
      <c r="E426" s="8"/>
      <c r="F426" s="10">
        <f>IF(OR(A426="",C426=0),"",D426/C426)</f>
      </c>
      <c r="G426" s="10">
        <f>IF(OR(A426="",D426=0),"",E426/D426)</f>
      </c>
      <c r="H426" s="10">
        <f>IF(OR(A426="",D426=0),"",(G426+1.96^2/(2*D426)-1.96*SQRT(G426*(1-G426)/D426+1.96^2/(4*D426^2)))/(1+1.96^2/D426))</f>
      </c>
      <c r="I426" s="11">
        <f>IF(A426="","",IFERROR((C426-AVERAGE($C$2:$C$501))/STDEV($C$2:$C$501),0))</f>
      </c>
      <c r="J426" s="11">
        <f>IF(OR(A426="",H426=""),"",IFERROR((H426-AVERAGE($H$2:$H$501))/STDEV($H$2:$H$501),0))</f>
      </c>
      <c r="K426">
        <f>IF(OR(A426="",H426=""),"",IF(I426&gt;=0,IF(J426&gt;=0,"明星","问号"),IF(J426&gt;=0,"金牛","瘦狗")))</f>
      </c>
      <c r="L426">
        <f>IF(K426="","",CHOOSE(MATCH(K426,{"明星","金牛","问号","瘦狗"},0),"加仓备货、保持价格","加流量：补关键词、开推广","优化：改主图、改标题、调价格","尽早下架，把资源让出来"))</f>
      </c>
      <c r="M426">
        <f>IF(A426="","",IF(AND(I426&gt;1,E426=0),"高曝光零销量",IF(AND(D426&gt;=30,E426=0),"有点击无转化","")))</f>
      </c>
    </row>
    <row r="427" spans="1:13" x14ac:dyDescent="0.25">
      <c r="A427" s="8"/>
      <c r="B427" s="8"/>
      <c r="C427" s="9"/>
      <c r="D427" s="8"/>
      <c r="E427" s="8"/>
      <c r="F427" s="10">
        <f>IF(OR(A427="",C427=0),"",D427/C427)</f>
      </c>
      <c r="G427" s="10">
        <f>IF(OR(A427="",D427=0),"",E427/D427)</f>
      </c>
      <c r="H427" s="10">
        <f>IF(OR(A427="",D427=0),"",(G427+1.96^2/(2*D427)-1.96*SQRT(G427*(1-G427)/D427+1.96^2/(4*D427^2)))/(1+1.96^2/D427))</f>
      </c>
      <c r="I427" s="11">
        <f>IF(A427="","",IFERROR((C427-AVERAGE($C$2:$C$501))/STDEV($C$2:$C$501),0))</f>
      </c>
      <c r="J427" s="11">
        <f>IF(OR(A427="",H427=""),"",IFERROR((H427-AVERAGE($H$2:$H$501))/STDEV($H$2:$H$501),0))</f>
      </c>
      <c r="K427">
        <f>IF(OR(A427="",H427=""),"",IF(I427&gt;=0,IF(J427&gt;=0,"明星","问号"),IF(J427&gt;=0,"金牛","瘦狗")))</f>
      </c>
      <c r="L427">
        <f>IF(K427="","",CHOOSE(MATCH(K427,{"明星","金牛","问号","瘦狗"},0),"加仓备货、保持价格","加流量：补关键词、开推广","优化：改主图、改标题、调价格","尽早下架，把资源让出来"))</f>
      </c>
      <c r="M427">
        <f>IF(A427="","",IF(AND(I427&gt;1,E427=0),"高曝光零销量",IF(AND(D427&gt;=30,E427=0),"有点击无转化","")))</f>
      </c>
    </row>
    <row r="428" spans="1:13" x14ac:dyDescent="0.25">
      <c r="A428" s="8"/>
      <c r="B428" s="8"/>
      <c r="C428" s="9"/>
      <c r="D428" s="8"/>
      <c r="E428" s="8"/>
      <c r="F428" s="10">
        <f>IF(OR(A428="",C428=0),"",D428/C428)</f>
      </c>
      <c r="G428" s="10">
        <f>IF(OR(A428="",D428=0),"",E428/D428)</f>
      </c>
      <c r="H428" s="10">
        <f>IF(OR(A428="",D428=0),"",(G428+1.96^2/(2*D428)-1.96*SQRT(G428*(1-G428)/D428+1.96^2/(4*D428^2)))/(1+1.96^2/D428))</f>
      </c>
      <c r="I428" s="11">
        <f>IF(A428="","",IFERROR((C428-AVERAGE($C$2:$C$501))/STDEV($C$2:$C$501),0))</f>
      </c>
      <c r="J428" s="11">
        <f>IF(OR(A428="",H428=""),"",IFERROR((H428-AVERAGE($H$2:$H$501))/STDEV($H$2:$H$501),0))</f>
      </c>
      <c r="K428">
        <f>IF(OR(A428="",H428=""),"",IF(I428&gt;=0,IF(J428&gt;=0,"明星","问号"),IF(J428&gt;=0,"金牛","瘦狗")))</f>
      </c>
      <c r="L428">
        <f>IF(K428="","",CHOOSE(MATCH(K428,{"明星","金牛","问号","瘦狗"},0),"加仓备货、保持价格","加流量：补关键词、开推广","优化：改主图、改标题、调价格","尽早下架，把资源让出来"))</f>
      </c>
      <c r="M428">
        <f>IF(A428="","",IF(AND(I428&gt;1,E428=0),"高曝光零销量",IF(AND(D428&gt;=30,E428=0),"有点击无转化","")))</f>
      </c>
    </row>
    <row r="429" spans="1:13" x14ac:dyDescent="0.25">
      <c r="A429" s="8"/>
      <c r="B429" s="8"/>
      <c r="C429" s="9"/>
      <c r="D429" s="8"/>
      <c r="E429" s="8"/>
      <c r="F429" s="10">
        <f>IF(OR(A429="",C429=0),"",D429/C429)</f>
      </c>
      <c r="G429" s="10">
        <f>IF(OR(A429="",D429=0),"",E429/D429)</f>
      </c>
      <c r="H429" s="10">
        <f>IF(OR(A429="",D429=0),"",(G429+1.96^2/(2*D429)-1.96*SQRT(G429*(1-G429)/D429+1.96^2/(4*D429^2)))/(1+1.96^2/D429))</f>
      </c>
      <c r="I429" s="11">
        <f>IF(A429="","",IFERROR((C429-AVERAGE($C$2:$C$501))/STDEV($C$2:$C$501),0))</f>
      </c>
      <c r="J429" s="11">
        <f>IF(OR(A429="",H429=""),"",IFERROR((H429-AVERAGE($H$2:$H$501))/STDEV($H$2:$H$501),0))</f>
      </c>
      <c r="K429">
        <f>IF(OR(A429="",H429=""),"",IF(I429&gt;=0,IF(J429&gt;=0,"明星","问号"),IF(J429&gt;=0,"金牛","瘦狗")))</f>
      </c>
      <c r="L429">
        <f>IF(K429="","",CHOOSE(MATCH(K429,{"明星","金牛","问号","瘦狗"},0),"加仓备货、保持价格","加流量：补关键词、开推广","优化：改主图、改标题、调价格","尽早下架，把资源让出来"))</f>
      </c>
      <c r="M429">
        <f>IF(A429="","",IF(AND(I429&gt;1,E429=0),"高曝光零销量",IF(AND(D429&gt;=30,E429=0),"有点击无转化","")))</f>
      </c>
    </row>
    <row r="430" spans="1:13" x14ac:dyDescent="0.25">
      <c r="A430" s="8"/>
      <c r="B430" s="8"/>
      <c r="C430" s="9"/>
      <c r="D430" s="8"/>
      <c r="E430" s="8"/>
      <c r="F430" s="10">
        <f>IF(OR(A430="",C430=0),"",D430/C430)</f>
      </c>
      <c r="G430" s="10">
        <f>IF(OR(A430="",D430=0),"",E430/D430)</f>
      </c>
      <c r="H430" s="10">
        <f>IF(OR(A430="",D430=0),"",(G430+1.96^2/(2*D430)-1.96*SQRT(G430*(1-G430)/D430+1.96^2/(4*D430^2)))/(1+1.96^2/D430))</f>
      </c>
      <c r="I430" s="11">
        <f>IF(A430="","",IFERROR((C430-AVERAGE($C$2:$C$501))/STDEV($C$2:$C$501),0))</f>
      </c>
      <c r="J430" s="11">
        <f>IF(OR(A430="",H430=""),"",IFERROR((H430-AVERAGE($H$2:$H$501))/STDEV($H$2:$H$501),0))</f>
      </c>
      <c r="K430">
        <f>IF(OR(A430="",H430=""),"",IF(I430&gt;=0,IF(J430&gt;=0,"明星","问号"),IF(J430&gt;=0,"金牛","瘦狗")))</f>
      </c>
      <c r="L430">
        <f>IF(K430="","",CHOOSE(MATCH(K430,{"明星","金牛","问号","瘦狗"},0),"加仓备货、保持价格","加流量：补关键词、开推广","优化：改主图、改标题、调价格","尽早下架，把资源让出来"))</f>
      </c>
      <c r="M430">
        <f>IF(A430="","",IF(AND(I430&gt;1,E430=0),"高曝光零销量",IF(AND(D430&gt;=30,E430=0),"有点击无转化","")))</f>
      </c>
    </row>
    <row r="431" spans="1:13" x14ac:dyDescent="0.25">
      <c r="A431" s="8"/>
      <c r="B431" s="8"/>
      <c r="C431" s="9"/>
      <c r="D431" s="8"/>
      <c r="E431" s="8"/>
      <c r="F431" s="10">
        <f>IF(OR(A431="",C431=0),"",D431/C431)</f>
      </c>
      <c r="G431" s="10">
        <f>IF(OR(A431="",D431=0),"",E431/D431)</f>
      </c>
      <c r="H431" s="10">
        <f>IF(OR(A431="",D431=0),"",(G431+1.96^2/(2*D431)-1.96*SQRT(G431*(1-G431)/D431+1.96^2/(4*D431^2)))/(1+1.96^2/D431))</f>
      </c>
      <c r="I431" s="11">
        <f>IF(A431="","",IFERROR((C431-AVERAGE($C$2:$C$501))/STDEV($C$2:$C$501),0))</f>
      </c>
      <c r="J431" s="11">
        <f>IF(OR(A431="",H431=""),"",IFERROR((H431-AVERAGE($H$2:$H$501))/STDEV($H$2:$H$501),0))</f>
      </c>
      <c r="K431">
        <f>IF(OR(A431="",H431=""),"",IF(I431&gt;=0,IF(J431&gt;=0,"明星","问号"),IF(J431&gt;=0,"金牛","瘦狗")))</f>
      </c>
      <c r="L431">
        <f>IF(K431="","",CHOOSE(MATCH(K431,{"明星","金牛","问号","瘦狗"},0),"加仓备货、保持价格","加流量：补关键词、开推广","优化：改主图、改标题、调价格","尽早下架，把资源让出来"))</f>
      </c>
      <c r="M431">
        <f>IF(A431="","",IF(AND(I431&gt;1,E431=0),"高曝光零销量",IF(AND(D431&gt;=30,E431=0),"有点击无转化","")))</f>
      </c>
    </row>
    <row r="432" spans="1:13" x14ac:dyDescent="0.25">
      <c r="A432" s="8"/>
      <c r="B432" s="8"/>
      <c r="C432" s="9"/>
      <c r="D432" s="8"/>
      <c r="E432" s="8"/>
      <c r="F432" s="10">
        <f>IF(OR(A432="",C432=0),"",D432/C432)</f>
      </c>
      <c r="G432" s="10">
        <f>IF(OR(A432="",D432=0),"",E432/D432)</f>
      </c>
      <c r="H432" s="10">
        <f>IF(OR(A432="",D432=0),"",(G432+1.96^2/(2*D432)-1.96*SQRT(G432*(1-G432)/D432+1.96^2/(4*D432^2)))/(1+1.96^2/D432))</f>
      </c>
      <c r="I432" s="11">
        <f>IF(A432="","",IFERROR((C432-AVERAGE($C$2:$C$501))/STDEV($C$2:$C$501),0))</f>
      </c>
      <c r="J432" s="11">
        <f>IF(OR(A432="",H432=""),"",IFERROR((H432-AVERAGE($H$2:$H$501))/STDEV($H$2:$H$501),0))</f>
      </c>
      <c r="K432">
        <f>IF(OR(A432="",H432=""),"",IF(I432&gt;=0,IF(J432&gt;=0,"明星","问号"),IF(J432&gt;=0,"金牛","瘦狗")))</f>
      </c>
      <c r="L432">
        <f>IF(K432="","",CHOOSE(MATCH(K432,{"明星","金牛","问号","瘦狗"},0),"加仓备货、保持价格","加流量：补关键词、开推广","优化：改主图、改标题、调价格","尽早下架，把资源让出来"))</f>
      </c>
      <c r="M432">
        <f>IF(A432="","",IF(AND(I432&gt;1,E432=0),"高曝光零销量",IF(AND(D432&gt;=30,E432=0),"有点击无转化","")))</f>
      </c>
    </row>
    <row r="433" spans="1:13" x14ac:dyDescent="0.25">
      <c r="A433" s="8"/>
      <c r="B433" s="8"/>
      <c r="C433" s="9"/>
      <c r="D433" s="8"/>
      <c r="E433" s="8"/>
      <c r="F433" s="10">
        <f>IF(OR(A433="",C433=0),"",D433/C433)</f>
      </c>
      <c r="G433" s="10">
        <f>IF(OR(A433="",D433=0),"",E433/D433)</f>
      </c>
      <c r="H433" s="10">
        <f>IF(OR(A433="",D433=0),"",(G433+1.96^2/(2*D433)-1.96*SQRT(G433*(1-G433)/D433+1.96^2/(4*D433^2)))/(1+1.96^2/D433))</f>
      </c>
      <c r="I433" s="11">
        <f>IF(A433="","",IFERROR((C433-AVERAGE($C$2:$C$501))/STDEV($C$2:$C$501),0))</f>
      </c>
      <c r="J433" s="11">
        <f>IF(OR(A433="",H433=""),"",IFERROR((H433-AVERAGE($H$2:$H$501))/STDEV($H$2:$H$501),0))</f>
      </c>
      <c r="K433">
        <f>IF(OR(A433="",H433=""),"",IF(I433&gt;=0,IF(J433&gt;=0,"明星","问号"),IF(J433&gt;=0,"金牛","瘦狗")))</f>
      </c>
      <c r="L433">
        <f>IF(K433="","",CHOOSE(MATCH(K433,{"明星","金牛","问号","瘦狗"},0),"加仓备货、保持价格","加流量：补关键词、开推广","优化：改主图、改标题、调价格","尽早下架，把资源让出来"))</f>
      </c>
      <c r="M433">
        <f>IF(A433="","",IF(AND(I433&gt;1,E433=0),"高曝光零销量",IF(AND(D433&gt;=30,E433=0),"有点击无转化","")))</f>
      </c>
    </row>
    <row r="434" spans="1:13" x14ac:dyDescent="0.25">
      <c r="A434" s="8"/>
      <c r="B434" s="8"/>
      <c r="C434" s="9"/>
      <c r="D434" s="8"/>
      <c r="E434" s="8"/>
      <c r="F434" s="10">
        <f>IF(OR(A434="",C434=0),"",D434/C434)</f>
      </c>
      <c r="G434" s="10">
        <f>IF(OR(A434="",D434=0),"",E434/D434)</f>
      </c>
      <c r="H434" s="10">
        <f>IF(OR(A434="",D434=0),"",(G434+1.96^2/(2*D434)-1.96*SQRT(G434*(1-G434)/D434+1.96^2/(4*D434^2)))/(1+1.96^2/D434))</f>
      </c>
      <c r="I434" s="11">
        <f>IF(A434="","",IFERROR((C434-AVERAGE($C$2:$C$501))/STDEV($C$2:$C$501),0))</f>
      </c>
      <c r="J434" s="11">
        <f>IF(OR(A434="",H434=""),"",IFERROR((H434-AVERAGE($H$2:$H$501))/STDEV($H$2:$H$501),0))</f>
      </c>
      <c r="K434">
        <f>IF(OR(A434="",H434=""),"",IF(I434&gt;=0,IF(J434&gt;=0,"明星","问号"),IF(J434&gt;=0,"金牛","瘦狗")))</f>
      </c>
      <c r="L434">
        <f>IF(K434="","",CHOOSE(MATCH(K434,{"明星","金牛","问号","瘦狗"},0),"加仓备货、保持价格","加流量：补关键词、开推广","优化：改主图、改标题、调价格","尽早下架，把资源让出来"))</f>
      </c>
      <c r="M434">
        <f>IF(A434="","",IF(AND(I434&gt;1,E434=0),"高曝光零销量",IF(AND(D434&gt;=30,E434=0),"有点击无转化","")))</f>
      </c>
    </row>
    <row r="435" spans="1:13" x14ac:dyDescent="0.25">
      <c r="A435" s="8"/>
      <c r="B435" s="8"/>
      <c r="C435" s="9"/>
      <c r="D435" s="8"/>
      <c r="E435" s="8"/>
      <c r="F435" s="10">
        <f>IF(OR(A435="",C435=0),"",D435/C435)</f>
      </c>
      <c r="G435" s="10">
        <f>IF(OR(A435="",D435=0),"",E435/D435)</f>
      </c>
      <c r="H435" s="10">
        <f>IF(OR(A435="",D435=0),"",(G435+1.96^2/(2*D435)-1.96*SQRT(G435*(1-G435)/D435+1.96^2/(4*D435^2)))/(1+1.96^2/D435))</f>
      </c>
      <c r="I435" s="11">
        <f>IF(A435="","",IFERROR((C435-AVERAGE($C$2:$C$501))/STDEV($C$2:$C$501),0))</f>
      </c>
      <c r="J435" s="11">
        <f>IF(OR(A435="",H435=""),"",IFERROR((H435-AVERAGE($H$2:$H$501))/STDEV($H$2:$H$501),0))</f>
      </c>
      <c r="K435">
        <f>IF(OR(A435="",H435=""),"",IF(I435&gt;=0,IF(J435&gt;=0,"明星","问号"),IF(J435&gt;=0,"金牛","瘦狗")))</f>
      </c>
      <c r="L435">
        <f>IF(K435="","",CHOOSE(MATCH(K435,{"明星","金牛","问号","瘦狗"},0),"加仓备货、保持价格","加流量：补关键词、开推广","优化：改主图、改标题、调价格","尽早下架，把资源让出来"))</f>
      </c>
      <c r="M435">
        <f>IF(A435="","",IF(AND(I435&gt;1,E435=0),"高曝光零销量",IF(AND(D435&gt;=30,E435=0),"有点击无转化","")))</f>
      </c>
    </row>
    <row r="436" spans="1:13" x14ac:dyDescent="0.25">
      <c r="A436" s="8"/>
      <c r="B436" s="8"/>
      <c r="C436" s="9"/>
      <c r="D436" s="8"/>
      <c r="E436" s="8"/>
      <c r="F436" s="10">
        <f>IF(OR(A436="",C436=0),"",D436/C436)</f>
      </c>
      <c r="G436" s="10">
        <f>IF(OR(A436="",D436=0),"",E436/D436)</f>
      </c>
      <c r="H436" s="10">
        <f>IF(OR(A436="",D436=0),"",(G436+1.96^2/(2*D436)-1.96*SQRT(G436*(1-G436)/D436+1.96^2/(4*D436^2)))/(1+1.96^2/D436))</f>
      </c>
      <c r="I436" s="11">
        <f>IF(A436="","",IFERROR((C436-AVERAGE($C$2:$C$501))/STDEV($C$2:$C$501),0))</f>
      </c>
      <c r="J436" s="11">
        <f>IF(OR(A436="",H436=""),"",IFERROR((H436-AVERAGE($H$2:$H$501))/STDEV($H$2:$H$501),0))</f>
      </c>
      <c r="K436">
        <f>IF(OR(A436="",H436=""),"",IF(I436&gt;=0,IF(J436&gt;=0,"明星","问号"),IF(J436&gt;=0,"金牛","瘦狗")))</f>
      </c>
      <c r="L436">
        <f>IF(K436="","",CHOOSE(MATCH(K436,{"明星","金牛","问号","瘦狗"},0),"加仓备货、保持价格","加流量：补关键词、开推广","优化：改主图、改标题、调价格","尽早下架，把资源让出来"))</f>
      </c>
      <c r="M436">
        <f>IF(A436="","",IF(AND(I436&gt;1,E436=0),"高曝光零销量",IF(AND(D436&gt;=30,E436=0),"有点击无转化","")))</f>
      </c>
    </row>
    <row r="437" spans="1:13" x14ac:dyDescent="0.25">
      <c r="A437" s="8"/>
      <c r="B437" s="8"/>
      <c r="C437" s="9"/>
      <c r="D437" s="8"/>
      <c r="E437" s="8"/>
      <c r="F437" s="10">
        <f>IF(OR(A437="",C437=0),"",D437/C437)</f>
      </c>
      <c r="G437" s="10">
        <f>IF(OR(A437="",D437=0),"",E437/D437)</f>
      </c>
      <c r="H437" s="10">
        <f>IF(OR(A437="",D437=0),"",(G437+1.96^2/(2*D437)-1.96*SQRT(G437*(1-G437)/D437+1.96^2/(4*D437^2)))/(1+1.96^2/D437))</f>
      </c>
      <c r="I437" s="11">
        <f>IF(A437="","",IFERROR((C437-AVERAGE($C$2:$C$501))/STDEV($C$2:$C$501),0))</f>
      </c>
      <c r="J437" s="11">
        <f>IF(OR(A437="",H437=""),"",IFERROR((H437-AVERAGE($H$2:$H$501))/STDEV($H$2:$H$501),0))</f>
      </c>
      <c r="K437">
        <f>IF(OR(A437="",H437=""),"",IF(I437&gt;=0,IF(J437&gt;=0,"明星","问号"),IF(J437&gt;=0,"金牛","瘦狗")))</f>
      </c>
      <c r="L437">
        <f>IF(K437="","",CHOOSE(MATCH(K437,{"明星","金牛","问号","瘦狗"},0),"加仓备货、保持价格","加流量：补关键词、开推广","优化：改主图、改标题、调价格","尽早下架，把资源让出来"))</f>
      </c>
      <c r="M437">
        <f>IF(A437="","",IF(AND(I437&gt;1,E437=0),"高曝光零销量",IF(AND(D437&gt;=30,E437=0),"有点击无转化","")))</f>
      </c>
    </row>
    <row r="438" spans="1:13" x14ac:dyDescent="0.25">
      <c r="A438" s="8"/>
      <c r="B438" s="8"/>
      <c r="C438" s="9"/>
      <c r="D438" s="8"/>
      <c r="E438" s="8"/>
      <c r="F438" s="10">
        <f>IF(OR(A438="",C438=0),"",D438/C438)</f>
      </c>
      <c r="G438" s="10">
        <f>IF(OR(A438="",D438=0),"",E438/D438)</f>
      </c>
      <c r="H438" s="10">
        <f>IF(OR(A438="",D438=0),"",(G438+1.96^2/(2*D438)-1.96*SQRT(G438*(1-G438)/D438+1.96^2/(4*D438^2)))/(1+1.96^2/D438))</f>
      </c>
      <c r="I438" s="11">
        <f>IF(A438="","",IFERROR((C438-AVERAGE($C$2:$C$501))/STDEV($C$2:$C$501),0))</f>
      </c>
      <c r="J438" s="11">
        <f>IF(OR(A438="",H438=""),"",IFERROR((H438-AVERAGE($H$2:$H$501))/STDEV($H$2:$H$501),0))</f>
      </c>
      <c r="K438">
        <f>IF(OR(A438="",H438=""),"",IF(I438&gt;=0,IF(J438&gt;=0,"明星","问号"),IF(J438&gt;=0,"金牛","瘦狗")))</f>
      </c>
      <c r="L438">
        <f>IF(K438="","",CHOOSE(MATCH(K438,{"明星","金牛","问号","瘦狗"},0),"加仓备货、保持价格","加流量：补关键词、开推广","优化：改主图、改标题、调价格","尽早下架，把资源让出来"))</f>
      </c>
      <c r="M438">
        <f>IF(A438="","",IF(AND(I438&gt;1,E438=0),"高曝光零销量",IF(AND(D438&gt;=30,E438=0),"有点击无转化","")))</f>
      </c>
    </row>
    <row r="439" spans="1:13" x14ac:dyDescent="0.25">
      <c r="A439" s="8"/>
      <c r="B439" s="8"/>
      <c r="C439" s="9"/>
      <c r="D439" s="8"/>
      <c r="E439" s="8"/>
      <c r="F439" s="10">
        <f>IF(OR(A439="",C439=0),"",D439/C439)</f>
      </c>
      <c r="G439" s="10">
        <f>IF(OR(A439="",D439=0),"",E439/D439)</f>
      </c>
      <c r="H439" s="10">
        <f>IF(OR(A439="",D439=0),"",(G439+1.96^2/(2*D439)-1.96*SQRT(G439*(1-G439)/D439+1.96^2/(4*D439^2)))/(1+1.96^2/D439))</f>
      </c>
      <c r="I439" s="11">
        <f>IF(A439="","",IFERROR((C439-AVERAGE($C$2:$C$501))/STDEV($C$2:$C$501),0))</f>
      </c>
      <c r="J439" s="11">
        <f>IF(OR(A439="",H439=""),"",IFERROR((H439-AVERAGE($H$2:$H$501))/STDEV($H$2:$H$501),0))</f>
      </c>
      <c r="K439">
        <f>IF(OR(A439="",H439=""),"",IF(I439&gt;=0,IF(J439&gt;=0,"明星","问号"),IF(J439&gt;=0,"金牛","瘦狗")))</f>
      </c>
      <c r="L439">
        <f>IF(K439="","",CHOOSE(MATCH(K439,{"明星","金牛","问号","瘦狗"},0),"加仓备货、保持价格","加流量：补关键词、开推广","优化：改主图、改标题、调价格","尽早下架，把资源让出来"))</f>
      </c>
      <c r="M439">
        <f>IF(A439="","",IF(AND(I439&gt;1,E439=0),"高曝光零销量",IF(AND(D439&gt;=30,E439=0),"有点击无转化","")))</f>
      </c>
    </row>
    <row r="440" spans="1:13" x14ac:dyDescent="0.25">
      <c r="A440" s="8"/>
      <c r="B440" s="8"/>
      <c r="C440" s="9"/>
      <c r="D440" s="8"/>
      <c r="E440" s="8"/>
      <c r="F440" s="10">
        <f>IF(OR(A440="",C440=0),"",D440/C440)</f>
      </c>
      <c r="G440" s="10">
        <f>IF(OR(A440="",D440=0),"",E440/D440)</f>
      </c>
      <c r="H440" s="10">
        <f>IF(OR(A440="",D440=0),"",(G440+1.96^2/(2*D440)-1.96*SQRT(G440*(1-G440)/D440+1.96^2/(4*D440^2)))/(1+1.96^2/D440))</f>
      </c>
      <c r="I440" s="11">
        <f>IF(A440="","",IFERROR((C440-AVERAGE($C$2:$C$501))/STDEV($C$2:$C$501),0))</f>
      </c>
      <c r="J440" s="11">
        <f>IF(OR(A440="",H440=""),"",IFERROR((H440-AVERAGE($H$2:$H$501))/STDEV($H$2:$H$501),0))</f>
      </c>
      <c r="K440">
        <f>IF(OR(A440="",H440=""),"",IF(I440&gt;=0,IF(J440&gt;=0,"明星","问号"),IF(J440&gt;=0,"金牛","瘦狗")))</f>
      </c>
      <c r="L440">
        <f>IF(K440="","",CHOOSE(MATCH(K440,{"明星","金牛","问号","瘦狗"},0),"加仓备货、保持价格","加流量：补关键词、开推广","优化：改主图、改标题、调价格","尽早下架，把资源让出来"))</f>
      </c>
      <c r="M440">
        <f>IF(A440="","",IF(AND(I440&gt;1,E440=0),"高曝光零销量",IF(AND(D440&gt;=30,E440=0),"有点击无转化","")))</f>
      </c>
    </row>
    <row r="441" spans="1:13" x14ac:dyDescent="0.25">
      <c r="A441" s="8"/>
      <c r="B441" s="8"/>
      <c r="C441" s="9"/>
      <c r="D441" s="8"/>
      <c r="E441" s="8"/>
      <c r="F441" s="10">
        <f>IF(OR(A441="",C441=0),"",D441/C441)</f>
      </c>
      <c r="G441" s="10">
        <f>IF(OR(A441="",D441=0),"",E441/D441)</f>
      </c>
      <c r="H441" s="10">
        <f>IF(OR(A441="",D441=0),"",(G441+1.96^2/(2*D441)-1.96*SQRT(G441*(1-G441)/D441+1.96^2/(4*D441^2)))/(1+1.96^2/D441))</f>
      </c>
      <c r="I441" s="11">
        <f>IF(A441="","",IFERROR((C441-AVERAGE($C$2:$C$501))/STDEV($C$2:$C$501),0))</f>
      </c>
      <c r="J441" s="11">
        <f>IF(OR(A441="",H441=""),"",IFERROR((H441-AVERAGE($H$2:$H$501))/STDEV($H$2:$H$501),0))</f>
      </c>
      <c r="K441">
        <f>IF(OR(A441="",H441=""),"",IF(I441&gt;=0,IF(J441&gt;=0,"明星","问号"),IF(J441&gt;=0,"金牛","瘦狗")))</f>
      </c>
      <c r="L441">
        <f>IF(K441="","",CHOOSE(MATCH(K441,{"明星","金牛","问号","瘦狗"},0),"加仓备货、保持价格","加流量：补关键词、开推广","优化：改主图、改标题、调价格","尽早下架，把资源让出来"))</f>
      </c>
      <c r="M441">
        <f>IF(A441="","",IF(AND(I441&gt;1,E441=0),"高曝光零销量",IF(AND(D441&gt;=30,E441=0),"有点击无转化","")))</f>
      </c>
    </row>
    <row r="442" spans="1:13" x14ac:dyDescent="0.25">
      <c r="A442" s="8"/>
      <c r="B442" s="8"/>
      <c r="C442" s="9"/>
      <c r="D442" s="8"/>
      <c r="E442" s="8"/>
      <c r="F442" s="10">
        <f>IF(OR(A442="",C442=0),"",D442/C442)</f>
      </c>
      <c r="G442" s="10">
        <f>IF(OR(A442="",D442=0),"",E442/D442)</f>
      </c>
      <c r="H442" s="10">
        <f>IF(OR(A442="",D442=0),"",(G442+1.96^2/(2*D442)-1.96*SQRT(G442*(1-G442)/D442+1.96^2/(4*D442^2)))/(1+1.96^2/D442))</f>
      </c>
      <c r="I442" s="11">
        <f>IF(A442="","",IFERROR((C442-AVERAGE($C$2:$C$501))/STDEV($C$2:$C$501),0))</f>
      </c>
      <c r="J442" s="11">
        <f>IF(OR(A442="",H442=""),"",IFERROR((H442-AVERAGE($H$2:$H$501))/STDEV($H$2:$H$501),0))</f>
      </c>
      <c r="K442">
        <f>IF(OR(A442="",H442=""),"",IF(I442&gt;=0,IF(J442&gt;=0,"明星","问号"),IF(J442&gt;=0,"金牛","瘦狗")))</f>
      </c>
      <c r="L442">
        <f>IF(K442="","",CHOOSE(MATCH(K442,{"明星","金牛","问号","瘦狗"},0),"加仓备货、保持价格","加流量：补关键词、开推广","优化：改主图、改标题、调价格","尽早下架，把资源让出来"))</f>
      </c>
      <c r="M442">
        <f>IF(A442="","",IF(AND(I442&gt;1,E442=0),"高曝光零销量",IF(AND(D442&gt;=30,E442=0),"有点击无转化","")))</f>
      </c>
    </row>
    <row r="443" spans="1:13" x14ac:dyDescent="0.25">
      <c r="A443" s="8"/>
      <c r="B443" s="8"/>
      <c r="C443" s="9"/>
      <c r="D443" s="8"/>
      <c r="E443" s="8"/>
      <c r="F443" s="10">
        <f>IF(OR(A443="",C443=0),"",D443/C443)</f>
      </c>
      <c r="G443" s="10">
        <f>IF(OR(A443="",D443=0),"",E443/D443)</f>
      </c>
      <c r="H443" s="10">
        <f>IF(OR(A443="",D443=0),"",(G443+1.96^2/(2*D443)-1.96*SQRT(G443*(1-G443)/D443+1.96^2/(4*D443^2)))/(1+1.96^2/D443))</f>
      </c>
      <c r="I443" s="11">
        <f>IF(A443="","",IFERROR((C443-AVERAGE($C$2:$C$501))/STDEV($C$2:$C$501),0))</f>
      </c>
      <c r="J443" s="11">
        <f>IF(OR(A443="",H443=""),"",IFERROR((H443-AVERAGE($H$2:$H$501))/STDEV($H$2:$H$501),0))</f>
      </c>
      <c r="K443">
        <f>IF(OR(A443="",H443=""),"",IF(I443&gt;=0,IF(J443&gt;=0,"明星","问号"),IF(J443&gt;=0,"金牛","瘦狗")))</f>
      </c>
      <c r="L443">
        <f>IF(K443="","",CHOOSE(MATCH(K443,{"明星","金牛","问号","瘦狗"},0),"加仓备货、保持价格","加流量：补关键词、开推广","优化：改主图、改标题、调价格","尽早下架，把资源让出来"))</f>
      </c>
      <c r="M443">
        <f>IF(A443="","",IF(AND(I443&gt;1,E443=0),"高曝光零销量",IF(AND(D443&gt;=30,E443=0),"有点击无转化","")))</f>
      </c>
    </row>
    <row r="444" spans="1:13" x14ac:dyDescent="0.25">
      <c r="A444" s="8"/>
      <c r="B444" s="8"/>
      <c r="C444" s="9"/>
      <c r="D444" s="8"/>
      <c r="E444" s="8"/>
      <c r="F444" s="10">
        <f>IF(OR(A444="",C444=0),"",D444/C444)</f>
      </c>
      <c r="G444" s="10">
        <f>IF(OR(A444="",D444=0),"",E444/D444)</f>
      </c>
      <c r="H444" s="10">
        <f>IF(OR(A444="",D444=0),"",(G444+1.96^2/(2*D444)-1.96*SQRT(G444*(1-G444)/D444+1.96^2/(4*D444^2)))/(1+1.96^2/D444))</f>
      </c>
      <c r="I444" s="11">
        <f>IF(A444="","",IFERROR((C444-AVERAGE($C$2:$C$501))/STDEV($C$2:$C$501),0))</f>
      </c>
      <c r="J444" s="11">
        <f>IF(OR(A444="",H444=""),"",IFERROR((H444-AVERAGE($H$2:$H$501))/STDEV($H$2:$H$501),0))</f>
      </c>
      <c r="K444">
        <f>IF(OR(A444="",H444=""),"",IF(I444&gt;=0,IF(J444&gt;=0,"明星","问号"),IF(J444&gt;=0,"金牛","瘦狗")))</f>
      </c>
      <c r="L444">
        <f>IF(K444="","",CHOOSE(MATCH(K444,{"明星","金牛","问号","瘦狗"},0),"加仓备货、保持价格","加流量：补关键词、开推广","优化：改主图、改标题、调价格","尽早下架，把资源让出来"))</f>
      </c>
      <c r="M444">
        <f>IF(A444="","",IF(AND(I444&gt;1,E444=0),"高曝光零销量",IF(AND(D444&gt;=30,E444=0),"有点击无转化","")))</f>
      </c>
    </row>
    <row r="445" spans="1:13" x14ac:dyDescent="0.25">
      <c r="A445" s="8"/>
      <c r="B445" s="8"/>
      <c r="C445" s="9"/>
      <c r="D445" s="8"/>
      <c r="E445" s="8"/>
      <c r="F445" s="10">
        <f>IF(OR(A445="",C445=0),"",D445/C445)</f>
      </c>
      <c r="G445" s="10">
        <f>IF(OR(A445="",D445=0),"",E445/D445)</f>
      </c>
      <c r="H445" s="10">
        <f>IF(OR(A445="",D445=0),"",(G445+1.96^2/(2*D445)-1.96*SQRT(G445*(1-G445)/D445+1.96^2/(4*D445^2)))/(1+1.96^2/D445))</f>
      </c>
      <c r="I445" s="11">
        <f>IF(A445="","",IFERROR((C445-AVERAGE($C$2:$C$501))/STDEV($C$2:$C$501),0))</f>
      </c>
      <c r="J445" s="11">
        <f>IF(OR(A445="",H445=""),"",IFERROR((H445-AVERAGE($H$2:$H$501))/STDEV($H$2:$H$501),0))</f>
      </c>
      <c r="K445">
        <f>IF(OR(A445="",H445=""),"",IF(I445&gt;=0,IF(J445&gt;=0,"明星","问号"),IF(J445&gt;=0,"金牛","瘦狗")))</f>
      </c>
      <c r="L445">
        <f>IF(K445="","",CHOOSE(MATCH(K445,{"明星","金牛","问号","瘦狗"},0),"加仓备货、保持价格","加流量：补关键词、开推广","优化：改主图、改标题、调价格","尽早下架，把资源让出来"))</f>
      </c>
      <c r="M445">
        <f>IF(A445="","",IF(AND(I445&gt;1,E445=0),"高曝光零销量",IF(AND(D445&gt;=30,E445=0),"有点击无转化","")))</f>
      </c>
    </row>
    <row r="446" spans="1:13" x14ac:dyDescent="0.25">
      <c r="A446" s="8"/>
      <c r="B446" s="8"/>
      <c r="C446" s="9"/>
      <c r="D446" s="8"/>
      <c r="E446" s="8"/>
      <c r="F446" s="10">
        <f>IF(OR(A446="",C446=0),"",D446/C446)</f>
      </c>
      <c r="G446" s="10">
        <f>IF(OR(A446="",D446=0),"",E446/D446)</f>
      </c>
      <c r="H446" s="10">
        <f>IF(OR(A446="",D446=0),"",(G446+1.96^2/(2*D446)-1.96*SQRT(G446*(1-G446)/D446+1.96^2/(4*D446^2)))/(1+1.96^2/D446))</f>
      </c>
      <c r="I446" s="11">
        <f>IF(A446="","",IFERROR((C446-AVERAGE($C$2:$C$501))/STDEV($C$2:$C$501),0))</f>
      </c>
      <c r="J446" s="11">
        <f>IF(OR(A446="",H446=""),"",IFERROR((H446-AVERAGE($H$2:$H$501))/STDEV($H$2:$H$501),0))</f>
      </c>
      <c r="K446">
        <f>IF(OR(A446="",H446=""),"",IF(I446&gt;=0,IF(J446&gt;=0,"明星","问号"),IF(J446&gt;=0,"金牛","瘦狗")))</f>
      </c>
      <c r="L446">
        <f>IF(K446="","",CHOOSE(MATCH(K446,{"明星","金牛","问号","瘦狗"},0),"加仓备货、保持价格","加流量：补关键词、开推广","优化：改主图、改标题、调价格","尽早下架，把资源让出来"))</f>
      </c>
      <c r="M446">
        <f>IF(A446="","",IF(AND(I446&gt;1,E446=0),"高曝光零销量",IF(AND(D446&gt;=30,E446=0),"有点击无转化","")))</f>
      </c>
    </row>
    <row r="447" spans="1:13" x14ac:dyDescent="0.25">
      <c r="A447" s="8"/>
      <c r="B447" s="8"/>
      <c r="C447" s="9"/>
      <c r="D447" s="8"/>
      <c r="E447" s="8"/>
      <c r="F447" s="10">
        <f>IF(OR(A447="",C447=0),"",D447/C447)</f>
      </c>
      <c r="G447" s="10">
        <f>IF(OR(A447="",D447=0),"",E447/D447)</f>
      </c>
      <c r="H447" s="10">
        <f>IF(OR(A447="",D447=0),"",(G447+1.96^2/(2*D447)-1.96*SQRT(G447*(1-G447)/D447+1.96^2/(4*D447^2)))/(1+1.96^2/D447))</f>
      </c>
      <c r="I447" s="11">
        <f>IF(A447="","",IFERROR((C447-AVERAGE($C$2:$C$501))/STDEV($C$2:$C$501),0))</f>
      </c>
      <c r="J447" s="11">
        <f>IF(OR(A447="",H447=""),"",IFERROR((H447-AVERAGE($H$2:$H$501))/STDEV($H$2:$H$501),0))</f>
      </c>
      <c r="K447">
        <f>IF(OR(A447="",H447=""),"",IF(I447&gt;=0,IF(J447&gt;=0,"明星","问号"),IF(J447&gt;=0,"金牛","瘦狗")))</f>
      </c>
      <c r="L447">
        <f>IF(K447="","",CHOOSE(MATCH(K447,{"明星","金牛","问号","瘦狗"},0),"加仓备货、保持价格","加流量：补关键词、开推广","优化：改主图、改标题、调价格","尽早下架，把资源让出来"))</f>
      </c>
      <c r="M447">
        <f>IF(A447="","",IF(AND(I447&gt;1,E447=0),"高曝光零销量",IF(AND(D447&gt;=30,E447=0),"有点击无转化","")))</f>
      </c>
    </row>
    <row r="448" spans="1:13" x14ac:dyDescent="0.25">
      <c r="A448" s="8"/>
      <c r="B448" s="8"/>
      <c r="C448" s="9"/>
      <c r="D448" s="8"/>
      <c r="E448" s="8"/>
      <c r="F448" s="10">
        <f>IF(OR(A448="",C448=0),"",D448/C448)</f>
      </c>
      <c r="G448" s="10">
        <f>IF(OR(A448="",D448=0),"",E448/D448)</f>
      </c>
      <c r="H448" s="10">
        <f>IF(OR(A448="",D448=0),"",(G448+1.96^2/(2*D448)-1.96*SQRT(G448*(1-G448)/D448+1.96^2/(4*D448^2)))/(1+1.96^2/D448))</f>
      </c>
      <c r="I448" s="11">
        <f>IF(A448="","",IFERROR((C448-AVERAGE($C$2:$C$501))/STDEV($C$2:$C$501),0))</f>
      </c>
      <c r="J448" s="11">
        <f>IF(OR(A448="",H448=""),"",IFERROR((H448-AVERAGE($H$2:$H$501))/STDEV($H$2:$H$501),0))</f>
      </c>
      <c r="K448">
        <f>IF(OR(A448="",H448=""),"",IF(I448&gt;=0,IF(J448&gt;=0,"明星","问号"),IF(J448&gt;=0,"金牛","瘦狗")))</f>
      </c>
      <c r="L448">
        <f>IF(K448="","",CHOOSE(MATCH(K448,{"明星","金牛","问号","瘦狗"},0),"加仓备货、保持价格","加流量：补关键词、开推广","优化：改主图、改标题、调价格","尽早下架，把资源让出来"))</f>
      </c>
      <c r="M448">
        <f>IF(A448="","",IF(AND(I448&gt;1,E448=0),"高曝光零销量",IF(AND(D448&gt;=30,E448=0),"有点击无转化","")))</f>
      </c>
    </row>
    <row r="449" spans="1:13" x14ac:dyDescent="0.25">
      <c r="A449" s="8"/>
      <c r="B449" s="8"/>
      <c r="C449" s="9"/>
      <c r="D449" s="8"/>
      <c r="E449" s="8"/>
      <c r="F449" s="10">
        <f>IF(OR(A449="",C449=0),"",D449/C449)</f>
      </c>
      <c r="G449" s="10">
        <f>IF(OR(A449="",D449=0),"",E449/D449)</f>
      </c>
      <c r="H449" s="10">
        <f>IF(OR(A449="",D449=0),"",(G449+1.96^2/(2*D449)-1.96*SQRT(G449*(1-G449)/D449+1.96^2/(4*D449^2)))/(1+1.96^2/D449))</f>
      </c>
      <c r="I449" s="11">
        <f>IF(A449="","",IFERROR((C449-AVERAGE($C$2:$C$501))/STDEV($C$2:$C$501),0))</f>
      </c>
      <c r="J449" s="11">
        <f>IF(OR(A449="",H449=""),"",IFERROR((H449-AVERAGE($H$2:$H$501))/STDEV($H$2:$H$501),0))</f>
      </c>
      <c r="K449">
        <f>IF(OR(A449="",H449=""),"",IF(I449&gt;=0,IF(J449&gt;=0,"明星","问号"),IF(J449&gt;=0,"金牛","瘦狗")))</f>
      </c>
      <c r="L449">
        <f>IF(K449="","",CHOOSE(MATCH(K449,{"明星","金牛","问号","瘦狗"},0),"加仓备货、保持价格","加流量：补关键词、开推广","优化：改主图、改标题、调价格","尽早下架，把资源让出来"))</f>
      </c>
      <c r="M449">
        <f>IF(A449="","",IF(AND(I449&gt;1,E449=0),"高曝光零销量",IF(AND(D449&gt;=30,E449=0),"有点击无转化","")))</f>
      </c>
    </row>
    <row r="450" spans="1:13" x14ac:dyDescent="0.25">
      <c r="A450" s="8"/>
      <c r="B450" s="8"/>
      <c r="C450" s="9"/>
      <c r="D450" s="8"/>
      <c r="E450" s="8"/>
      <c r="F450" s="10">
        <f>IF(OR(A450="",C450=0),"",D450/C450)</f>
      </c>
      <c r="G450" s="10">
        <f>IF(OR(A450="",D450=0),"",E450/D450)</f>
      </c>
      <c r="H450" s="10">
        <f>IF(OR(A450="",D450=0),"",(G450+1.96^2/(2*D450)-1.96*SQRT(G450*(1-G450)/D450+1.96^2/(4*D450^2)))/(1+1.96^2/D450))</f>
      </c>
      <c r="I450" s="11">
        <f>IF(A450="","",IFERROR((C450-AVERAGE($C$2:$C$501))/STDEV($C$2:$C$501),0))</f>
      </c>
      <c r="J450" s="11">
        <f>IF(OR(A450="",H450=""),"",IFERROR((H450-AVERAGE($H$2:$H$501))/STDEV($H$2:$H$501),0))</f>
      </c>
      <c r="K450">
        <f>IF(OR(A450="",H450=""),"",IF(I450&gt;=0,IF(J450&gt;=0,"明星","问号"),IF(J450&gt;=0,"金牛","瘦狗")))</f>
      </c>
      <c r="L450">
        <f>IF(K450="","",CHOOSE(MATCH(K450,{"明星","金牛","问号","瘦狗"},0),"加仓备货、保持价格","加流量：补关键词、开推广","优化：改主图、改标题、调价格","尽早下架，把资源让出来"))</f>
      </c>
      <c r="M450">
        <f>IF(A450="","",IF(AND(I450&gt;1,E450=0),"高曝光零销量",IF(AND(D450&gt;=30,E450=0),"有点击无转化","")))</f>
      </c>
    </row>
    <row r="451" spans="1:13" x14ac:dyDescent="0.25">
      <c r="A451" s="8"/>
      <c r="B451" s="8"/>
      <c r="C451" s="9"/>
      <c r="D451" s="8"/>
      <c r="E451" s="8"/>
      <c r="F451" s="10">
        <f>IF(OR(A451="",C451=0),"",D451/C451)</f>
      </c>
      <c r="G451" s="10">
        <f>IF(OR(A451="",D451=0),"",E451/D451)</f>
      </c>
      <c r="H451" s="10">
        <f>IF(OR(A451="",D451=0),"",(G451+1.96^2/(2*D451)-1.96*SQRT(G451*(1-G451)/D451+1.96^2/(4*D451^2)))/(1+1.96^2/D451))</f>
      </c>
      <c r="I451" s="11">
        <f>IF(A451="","",IFERROR((C451-AVERAGE($C$2:$C$501))/STDEV($C$2:$C$501),0))</f>
      </c>
      <c r="J451" s="11">
        <f>IF(OR(A451="",H451=""),"",IFERROR((H451-AVERAGE($H$2:$H$501))/STDEV($H$2:$H$501),0))</f>
      </c>
      <c r="K451">
        <f>IF(OR(A451="",H451=""),"",IF(I451&gt;=0,IF(J451&gt;=0,"明星","问号"),IF(J451&gt;=0,"金牛","瘦狗")))</f>
      </c>
      <c r="L451">
        <f>IF(K451="","",CHOOSE(MATCH(K451,{"明星","金牛","问号","瘦狗"},0),"加仓备货、保持价格","加流量：补关键词、开推广","优化：改主图、改标题、调价格","尽早下架，把资源让出来"))</f>
      </c>
      <c r="M451">
        <f>IF(A451="","",IF(AND(I451&gt;1,E451=0),"高曝光零销量",IF(AND(D451&gt;=30,E451=0),"有点击无转化","")))</f>
      </c>
    </row>
    <row r="452" spans="1:13" x14ac:dyDescent="0.25">
      <c r="A452" s="8"/>
      <c r="B452" s="8"/>
      <c r="C452" s="9"/>
      <c r="D452" s="8"/>
      <c r="E452" s="8"/>
      <c r="F452" s="10">
        <f>IF(OR(A452="",C452=0),"",D452/C452)</f>
      </c>
      <c r="G452" s="10">
        <f>IF(OR(A452="",D452=0),"",E452/D452)</f>
      </c>
      <c r="H452" s="10">
        <f>IF(OR(A452="",D452=0),"",(G452+1.96^2/(2*D452)-1.96*SQRT(G452*(1-G452)/D452+1.96^2/(4*D452^2)))/(1+1.96^2/D452))</f>
      </c>
      <c r="I452" s="11">
        <f>IF(A452="","",IFERROR((C452-AVERAGE($C$2:$C$501))/STDEV($C$2:$C$501),0))</f>
      </c>
      <c r="J452" s="11">
        <f>IF(OR(A452="",H452=""),"",IFERROR((H452-AVERAGE($H$2:$H$501))/STDEV($H$2:$H$501),0))</f>
      </c>
      <c r="K452">
        <f>IF(OR(A452="",H452=""),"",IF(I452&gt;=0,IF(J452&gt;=0,"明星","问号"),IF(J452&gt;=0,"金牛","瘦狗")))</f>
      </c>
      <c r="L452">
        <f>IF(K452="","",CHOOSE(MATCH(K452,{"明星","金牛","问号","瘦狗"},0),"加仓备货、保持价格","加流量：补关键词、开推广","优化：改主图、改标题、调价格","尽早下架，把资源让出来"))</f>
      </c>
      <c r="M452">
        <f>IF(A452="","",IF(AND(I452&gt;1,E452=0),"高曝光零销量",IF(AND(D452&gt;=30,E452=0),"有点击无转化","")))</f>
      </c>
    </row>
    <row r="453" spans="1:13" x14ac:dyDescent="0.25">
      <c r="A453" s="8"/>
      <c r="B453" s="8"/>
      <c r="C453" s="9"/>
      <c r="D453" s="8"/>
      <c r="E453" s="8"/>
      <c r="F453" s="10">
        <f>IF(OR(A453="",C453=0),"",D453/C453)</f>
      </c>
      <c r="G453" s="10">
        <f>IF(OR(A453="",D453=0),"",E453/D453)</f>
      </c>
      <c r="H453" s="10">
        <f>IF(OR(A453="",D453=0),"",(G453+1.96^2/(2*D453)-1.96*SQRT(G453*(1-G453)/D453+1.96^2/(4*D453^2)))/(1+1.96^2/D453))</f>
      </c>
      <c r="I453" s="11">
        <f>IF(A453="","",IFERROR((C453-AVERAGE($C$2:$C$501))/STDEV($C$2:$C$501),0))</f>
      </c>
      <c r="J453" s="11">
        <f>IF(OR(A453="",H453=""),"",IFERROR((H453-AVERAGE($H$2:$H$501))/STDEV($H$2:$H$501),0))</f>
      </c>
      <c r="K453">
        <f>IF(OR(A453="",H453=""),"",IF(I453&gt;=0,IF(J453&gt;=0,"明星","问号"),IF(J453&gt;=0,"金牛","瘦狗")))</f>
      </c>
      <c r="L453">
        <f>IF(K453="","",CHOOSE(MATCH(K453,{"明星","金牛","问号","瘦狗"},0),"加仓备货、保持价格","加流量：补关键词、开推广","优化：改主图、改标题、调价格","尽早下架，把资源让出来"))</f>
      </c>
      <c r="M453">
        <f>IF(A453="","",IF(AND(I453&gt;1,E453=0),"高曝光零销量",IF(AND(D453&gt;=30,E453=0),"有点击无转化","")))</f>
      </c>
    </row>
    <row r="454" spans="1:13" x14ac:dyDescent="0.25">
      <c r="A454" s="8"/>
      <c r="B454" s="8"/>
      <c r="C454" s="9"/>
      <c r="D454" s="8"/>
      <c r="E454" s="8"/>
      <c r="F454" s="10">
        <f>IF(OR(A454="",C454=0),"",D454/C454)</f>
      </c>
      <c r="G454" s="10">
        <f>IF(OR(A454="",D454=0),"",E454/D454)</f>
      </c>
      <c r="H454" s="10">
        <f>IF(OR(A454="",D454=0),"",(G454+1.96^2/(2*D454)-1.96*SQRT(G454*(1-G454)/D454+1.96^2/(4*D454^2)))/(1+1.96^2/D454))</f>
      </c>
      <c r="I454" s="11">
        <f>IF(A454="","",IFERROR((C454-AVERAGE($C$2:$C$501))/STDEV($C$2:$C$501),0))</f>
      </c>
      <c r="J454" s="11">
        <f>IF(OR(A454="",H454=""),"",IFERROR((H454-AVERAGE($H$2:$H$501))/STDEV($H$2:$H$501),0))</f>
      </c>
      <c r="K454">
        <f>IF(OR(A454="",H454=""),"",IF(I454&gt;=0,IF(J454&gt;=0,"明星","问号"),IF(J454&gt;=0,"金牛","瘦狗")))</f>
      </c>
      <c r="L454">
        <f>IF(K454="","",CHOOSE(MATCH(K454,{"明星","金牛","问号","瘦狗"},0),"加仓备货、保持价格","加流量：补关键词、开推广","优化：改主图、改标题、调价格","尽早下架，把资源让出来"))</f>
      </c>
      <c r="M454">
        <f>IF(A454="","",IF(AND(I454&gt;1,E454=0),"高曝光零销量",IF(AND(D454&gt;=30,E454=0),"有点击无转化","")))</f>
      </c>
    </row>
    <row r="455" spans="1:13" x14ac:dyDescent="0.25">
      <c r="A455" s="8"/>
      <c r="B455" s="8"/>
      <c r="C455" s="9"/>
      <c r="D455" s="8"/>
      <c r="E455" s="8"/>
      <c r="F455" s="10">
        <f>IF(OR(A455="",C455=0),"",D455/C455)</f>
      </c>
      <c r="G455" s="10">
        <f>IF(OR(A455="",D455=0),"",E455/D455)</f>
      </c>
      <c r="H455" s="10">
        <f>IF(OR(A455="",D455=0),"",(G455+1.96^2/(2*D455)-1.96*SQRT(G455*(1-G455)/D455+1.96^2/(4*D455^2)))/(1+1.96^2/D455))</f>
      </c>
      <c r="I455" s="11">
        <f>IF(A455="","",IFERROR((C455-AVERAGE($C$2:$C$501))/STDEV($C$2:$C$501),0))</f>
      </c>
      <c r="J455" s="11">
        <f>IF(OR(A455="",H455=""),"",IFERROR((H455-AVERAGE($H$2:$H$501))/STDEV($H$2:$H$501),0))</f>
      </c>
      <c r="K455">
        <f>IF(OR(A455="",H455=""),"",IF(I455&gt;=0,IF(J455&gt;=0,"明星","问号"),IF(J455&gt;=0,"金牛","瘦狗")))</f>
      </c>
      <c r="L455">
        <f>IF(K455="","",CHOOSE(MATCH(K455,{"明星","金牛","问号","瘦狗"},0),"加仓备货、保持价格","加流量：补关键词、开推广","优化：改主图、改标题、调价格","尽早下架，把资源让出来"))</f>
      </c>
      <c r="M455">
        <f>IF(A455="","",IF(AND(I455&gt;1,E455=0),"高曝光零销量",IF(AND(D455&gt;=30,E455=0),"有点击无转化","")))</f>
      </c>
    </row>
    <row r="456" spans="1:13" x14ac:dyDescent="0.25">
      <c r="A456" s="8"/>
      <c r="B456" s="8"/>
      <c r="C456" s="9"/>
      <c r="D456" s="8"/>
      <c r="E456" s="8"/>
      <c r="F456" s="10">
        <f>IF(OR(A456="",C456=0),"",D456/C456)</f>
      </c>
      <c r="G456" s="10">
        <f>IF(OR(A456="",D456=0),"",E456/D456)</f>
      </c>
      <c r="H456" s="10">
        <f>IF(OR(A456="",D456=0),"",(G456+1.96^2/(2*D456)-1.96*SQRT(G456*(1-G456)/D456+1.96^2/(4*D456^2)))/(1+1.96^2/D456))</f>
      </c>
      <c r="I456" s="11">
        <f>IF(A456="","",IFERROR((C456-AVERAGE($C$2:$C$501))/STDEV($C$2:$C$501),0))</f>
      </c>
      <c r="J456" s="11">
        <f>IF(OR(A456="",H456=""),"",IFERROR((H456-AVERAGE($H$2:$H$501))/STDEV($H$2:$H$501),0))</f>
      </c>
      <c r="K456">
        <f>IF(OR(A456="",H456=""),"",IF(I456&gt;=0,IF(J456&gt;=0,"明星","问号"),IF(J456&gt;=0,"金牛","瘦狗")))</f>
      </c>
      <c r="L456">
        <f>IF(K456="","",CHOOSE(MATCH(K456,{"明星","金牛","问号","瘦狗"},0),"加仓备货、保持价格","加流量：补关键词、开推广","优化：改主图、改标题、调价格","尽早下架，把资源让出来"))</f>
      </c>
      <c r="M456">
        <f>IF(A456="","",IF(AND(I456&gt;1,E456=0),"高曝光零销量",IF(AND(D456&gt;=30,E456=0),"有点击无转化","")))</f>
      </c>
    </row>
    <row r="457" spans="1:13" x14ac:dyDescent="0.25">
      <c r="A457" s="8"/>
      <c r="B457" s="8"/>
      <c r="C457" s="9"/>
      <c r="D457" s="8"/>
      <c r="E457" s="8"/>
      <c r="F457" s="10">
        <f>IF(OR(A457="",C457=0),"",D457/C457)</f>
      </c>
      <c r="G457" s="10">
        <f>IF(OR(A457="",D457=0),"",E457/D457)</f>
      </c>
      <c r="H457" s="10">
        <f>IF(OR(A457="",D457=0),"",(G457+1.96^2/(2*D457)-1.96*SQRT(G457*(1-G457)/D457+1.96^2/(4*D457^2)))/(1+1.96^2/D457))</f>
      </c>
      <c r="I457" s="11">
        <f>IF(A457="","",IFERROR((C457-AVERAGE($C$2:$C$501))/STDEV($C$2:$C$501),0))</f>
      </c>
      <c r="J457" s="11">
        <f>IF(OR(A457="",H457=""),"",IFERROR((H457-AVERAGE($H$2:$H$501))/STDEV($H$2:$H$501),0))</f>
      </c>
      <c r="K457">
        <f>IF(OR(A457="",H457=""),"",IF(I457&gt;=0,IF(J457&gt;=0,"明星","问号"),IF(J457&gt;=0,"金牛","瘦狗")))</f>
      </c>
      <c r="L457">
        <f>IF(K457="","",CHOOSE(MATCH(K457,{"明星","金牛","问号","瘦狗"},0),"加仓备货、保持价格","加流量：补关键词、开推广","优化：改主图、改标题、调价格","尽早下架，把资源让出来"))</f>
      </c>
      <c r="M457">
        <f>IF(A457="","",IF(AND(I457&gt;1,E457=0),"高曝光零销量",IF(AND(D457&gt;=30,E457=0),"有点击无转化","")))</f>
      </c>
    </row>
    <row r="458" spans="1:13" x14ac:dyDescent="0.25">
      <c r="A458" s="8"/>
      <c r="B458" s="8"/>
      <c r="C458" s="9"/>
      <c r="D458" s="8"/>
      <c r="E458" s="8"/>
      <c r="F458" s="10">
        <f>IF(OR(A458="",C458=0),"",D458/C458)</f>
      </c>
      <c r="G458" s="10">
        <f>IF(OR(A458="",D458=0),"",E458/D458)</f>
      </c>
      <c r="H458" s="10">
        <f>IF(OR(A458="",D458=0),"",(G458+1.96^2/(2*D458)-1.96*SQRT(G458*(1-G458)/D458+1.96^2/(4*D458^2)))/(1+1.96^2/D458))</f>
      </c>
      <c r="I458" s="11">
        <f>IF(A458="","",IFERROR((C458-AVERAGE($C$2:$C$501))/STDEV($C$2:$C$501),0))</f>
      </c>
      <c r="J458" s="11">
        <f>IF(OR(A458="",H458=""),"",IFERROR((H458-AVERAGE($H$2:$H$501))/STDEV($H$2:$H$501),0))</f>
      </c>
      <c r="K458">
        <f>IF(OR(A458="",H458=""),"",IF(I458&gt;=0,IF(J458&gt;=0,"明星","问号"),IF(J458&gt;=0,"金牛","瘦狗")))</f>
      </c>
      <c r="L458">
        <f>IF(K458="","",CHOOSE(MATCH(K458,{"明星","金牛","问号","瘦狗"},0),"加仓备货、保持价格","加流量：补关键词、开推广","优化：改主图、改标题、调价格","尽早下架，把资源让出来"))</f>
      </c>
      <c r="M458">
        <f>IF(A458="","",IF(AND(I458&gt;1,E458=0),"高曝光零销量",IF(AND(D458&gt;=30,E458=0),"有点击无转化","")))</f>
      </c>
    </row>
    <row r="459" spans="1:13" x14ac:dyDescent="0.25">
      <c r="A459" s="8"/>
      <c r="B459" s="8"/>
      <c r="C459" s="9"/>
      <c r="D459" s="8"/>
      <c r="E459" s="8"/>
      <c r="F459" s="10">
        <f>IF(OR(A459="",C459=0),"",D459/C459)</f>
      </c>
      <c r="G459" s="10">
        <f>IF(OR(A459="",D459=0),"",E459/D459)</f>
      </c>
      <c r="H459" s="10">
        <f>IF(OR(A459="",D459=0),"",(G459+1.96^2/(2*D459)-1.96*SQRT(G459*(1-G459)/D459+1.96^2/(4*D459^2)))/(1+1.96^2/D459))</f>
      </c>
      <c r="I459" s="11">
        <f>IF(A459="","",IFERROR((C459-AVERAGE($C$2:$C$501))/STDEV($C$2:$C$501),0))</f>
      </c>
      <c r="J459" s="11">
        <f>IF(OR(A459="",H459=""),"",IFERROR((H459-AVERAGE($H$2:$H$501))/STDEV($H$2:$H$501),0))</f>
      </c>
      <c r="K459">
        <f>IF(OR(A459="",H459=""),"",IF(I459&gt;=0,IF(J459&gt;=0,"明星","问号"),IF(J459&gt;=0,"金牛","瘦狗")))</f>
      </c>
      <c r="L459">
        <f>IF(K459="","",CHOOSE(MATCH(K459,{"明星","金牛","问号","瘦狗"},0),"加仓备货、保持价格","加流量：补关键词、开推广","优化：改主图、改标题、调价格","尽早下架，把资源让出来"))</f>
      </c>
      <c r="M459">
        <f>IF(A459="","",IF(AND(I459&gt;1,E459=0),"高曝光零销量",IF(AND(D459&gt;=30,E459=0),"有点击无转化","")))</f>
      </c>
    </row>
    <row r="460" spans="1:13" x14ac:dyDescent="0.25">
      <c r="A460" s="8"/>
      <c r="B460" s="8"/>
      <c r="C460" s="9"/>
      <c r="D460" s="8"/>
      <c r="E460" s="8"/>
      <c r="F460" s="10">
        <f>IF(OR(A460="",C460=0),"",D460/C460)</f>
      </c>
      <c r="G460" s="10">
        <f>IF(OR(A460="",D460=0),"",E460/D460)</f>
      </c>
      <c r="H460" s="10">
        <f>IF(OR(A460="",D460=0),"",(G460+1.96^2/(2*D460)-1.96*SQRT(G460*(1-G460)/D460+1.96^2/(4*D460^2)))/(1+1.96^2/D460))</f>
      </c>
      <c r="I460" s="11">
        <f>IF(A460="","",IFERROR((C460-AVERAGE($C$2:$C$501))/STDEV($C$2:$C$501),0))</f>
      </c>
      <c r="J460" s="11">
        <f>IF(OR(A460="",H460=""),"",IFERROR((H460-AVERAGE($H$2:$H$501))/STDEV($H$2:$H$501),0))</f>
      </c>
      <c r="K460">
        <f>IF(OR(A460="",H460=""),"",IF(I460&gt;=0,IF(J460&gt;=0,"明星","问号"),IF(J460&gt;=0,"金牛","瘦狗")))</f>
      </c>
      <c r="L460">
        <f>IF(K460="","",CHOOSE(MATCH(K460,{"明星","金牛","问号","瘦狗"},0),"加仓备货、保持价格","加流量：补关键词、开推广","优化：改主图、改标题、调价格","尽早下架，把资源让出来"))</f>
      </c>
      <c r="M460">
        <f>IF(A460="","",IF(AND(I460&gt;1,E460=0),"高曝光零销量",IF(AND(D460&gt;=30,E460=0),"有点击无转化","")))</f>
      </c>
    </row>
    <row r="461" spans="1:13" x14ac:dyDescent="0.25">
      <c r="A461" s="8"/>
      <c r="B461" s="8"/>
      <c r="C461" s="9"/>
      <c r="D461" s="8"/>
      <c r="E461" s="8"/>
      <c r="F461" s="10">
        <f>IF(OR(A461="",C461=0),"",D461/C461)</f>
      </c>
      <c r="G461" s="10">
        <f>IF(OR(A461="",D461=0),"",E461/D461)</f>
      </c>
      <c r="H461" s="10">
        <f>IF(OR(A461="",D461=0),"",(G461+1.96^2/(2*D461)-1.96*SQRT(G461*(1-G461)/D461+1.96^2/(4*D461^2)))/(1+1.96^2/D461))</f>
      </c>
      <c r="I461" s="11">
        <f>IF(A461="","",IFERROR((C461-AVERAGE($C$2:$C$501))/STDEV($C$2:$C$501),0))</f>
      </c>
      <c r="J461" s="11">
        <f>IF(OR(A461="",H461=""),"",IFERROR((H461-AVERAGE($H$2:$H$501))/STDEV($H$2:$H$501),0))</f>
      </c>
      <c r="K461">
        <f>IF(OR(A461="",H461=""),"",IF(I461&gt;=0,IF(J461&gt;=0,"明星","问号"),IF(J461&gt;=0,"金牛","瘦狗")))</f>
      </c>
      <c r="L461">
        <f>IF(K461="","",CHOOSE(MATCH(K461,{"明星","金牛","问号","瘦狗"},0),"加仓备货、保持价格","加流量：补关键词、开推广","优化：改主图、改标题、调价格","尽早下架，把资源让出来"))</f>
      </c>
      <c r="M461">
        <f>IF(A461="","",IF(AND(I461&gt;1,E461=0),"高曝光零销量",IF(AND(D461&gt;=30,E461=0),"有点击无转化","")))</f>
      </c>
    </row>
    <row r="462" spans="1:13" x14ac:dyDescent="0.25">
      <c r="A462" s="8"/>
      <c r="B462" s="8"/>
      <c r="C462" s="9"/>
      <c r="D462" s="8"/>
      <c r="E462" s="8"/>
      <c r="F462" s="10">
        <f>IF(OR(A462="",C462=0),"",D462/C462)</f>
      </c>
      <c r="G462" s="10">
        <f>IF(OR(A462="",D462=0),"",E462/D462)</f>
      </c>
      <c r="H462" s="10">
        <f>IF(OR(A462="",D462=0),"",(G462+1.96^2/(2*D462)-1.96*SQRT(G462*(1-G462)/D462+1.96^2/(4*D462^2)))/(1+1.96^2/D462))</f>
      </c>
      <c r="I462" s="11">
        <f>IF(A462="","",IFERROR((C462-AVERAGE($C$2:$C$501))/STDEV($C$2:$C$501),0))</f>
      </c>
      <c r="J462" s="11">
        <f>IF(OR(A462="",H462=""),"",IFERROR((H462-AVERAGE($H$2:$H$501))/STDEV($H$2:$H$501),0))</f>
      </c>
      <c r="K462">
        <f>IF(OR(A462="",H462=""),"",IF(I462&gt;=0,IF(J462&gt;=0,"明星","问号"),IF(J462&gt;=0,"金牛","瘦狗")))</f>
      </c>
      <c r="L462">
        <f>IF(K462="","",CHOOSE(MATCH(K462,{"明星","金牛","问号","瘦狗"},0),"加仓备货、保持价格","加流量：补关键词、开推广","优化：改主图、改标题、调价格","尽早下架，把资源让出来"))</f>
      </c>
      <c r="M462">
        <f>IF(A462="","",IF(AND(I462&gt;1,E462=0),"高曝光零销量",IF(AND(D462&gt;=30,E462=0),"有点击无转化","")))</f>
      </c>
    </row>
    <row r="463" spans="1:13" x14ac:dyDescent="0.25">
      <c r="A463" s="8"/>
      <c r="B463" s="8"/>
      <c r="C463" s="9"/>
      <c r="D463" s="8"/>
      <c r="E463" s="8"/>
      <c r="F463" s="10">
        <f>IF(OR(A463="",C463=0),"",D463/C463)</f>
      </c>
      <c r="G463" s="10">
        <f>IF(OR(A463="",D463=0),"",E463/D463)</f>
      </c>
      <c r="H463" s="10">
        <f>IF(OR(A463="",D463=0),"",(G463+1.96^2/(2*D463)-1.96*SQRT(G463*(1-G463)/D463+1.96^2/(4*D463^2)))/(1+1.96^2/D463))</f>
      </c>
      <c r="I463" s="11">
        <f>IF(A463="","",IFERROR((C463-AVERAGE($C$2:$C$501))/STDEV($C$2:$C$501),0))</f>
      </c>
      <c r="J463" s="11">
        <f>IF(OR(A463="",H463=""),"",IFERROR((H463-AVERAGE($H$2:$H$501))/STDEV($H$2:$H$501),0))</f>
      </c>
      <c r="K463">
        <f>IF(OR(A463="",H463=""),"",IF(I463&gt;=0,IF(J463&gt;=0,"明星","问号"),IF(J463&gt;=0,"金牛","瘦狗")))</f>
      </c>
      <c r="L463">
        <f>IF(K463="","",CHOOSE(MATCH(K463,{"明星","金牛","问号","瘦狗"},0),"加仓备货、保持价格","加流量：补关键词、开推广","优化：改主图、改标题、调价格","尽早下架，把资源让出来"))</f>
      </c>
      <c r="M463">
        <f>IF(A463="","",IF(AND(I463&gt;1,E463=0),"高曝光零销量",IF(AND(D463&gt;=30,E463=0),"有点击无转化","")))</f>
      </c>
    </row>
    <row r="464" spans="1:13" x14ac:dyDescent="0.25">
      <c r="A464" s="8"/>
      <c r="B464" s="8"/>
      <c r="C464" s="9"/>
      <c r="D464" s="8"/>
      <c r="E464" s="8"/>
      <c r="F464" s="10">
        <f>IF(OR(A464="",C464=0),"",D464/C464)</f>
      </c>
      <c r="G464" s="10">
        <f>IF(OR(A464="",D464=0),"",E464/D464)</f>
      </c>
      <c r="H464" s="10">
        <f>IF(OR(A464="",D464=0),"",(G464+1.96^2/(2*D464)-1.96*SQRT(G464*(1-G464)/D464+1.96^2/(4*D464^2)))/(1+1.96^2/D464))</f>
      </c>
      <c r="I464" s="11">
        <f>IF(A464="","",IFERROR((C464-AVERAGE($C$2:$C$501))/STDEV($C$2:$C$501),0))</f>
      </c>
      <c r="J464" s="11">
        <f>IF(OR(A464="",H464=""),"",IFERROR((H464-AVERAGE($H$2:$H$501))/STDEV($H$2:$H$501),0))</f>
      </c>
      <c r="K464">
        <f>IF(OR(A464="",H464=""),"",IF(I464&gt;=0,IF(J464&gt;=0,"明星","问号"),IF(J464&gt;=0,"金牛","瘦狗")))</f>
      </c>
      <c r="L464">
        <f>IF(K464="","",CHOOSE(MATCH(K464,{"明星","金牛","问号","瘦狗"},0),"加仓备货、保持价格","加流量：补关键词、开推广","优化：改主图、改标题、调价格","尽早下架，把资源让出来"))</f>
      </c>
      <c r="M464">
        <f>IF(A464="","",IF(AND(I464&gt;1,E464=0),"高曝光零销量",IF(AND(D464&gt;=30,E464=0),"有点击无转化","")))</f>
      </c>
    </row>
    <row r="465" spans="1:13" x14ac:dyDescent="0.25">
      <c r="A465" s="8"/>
      <c r="B465" s="8"/>
      <c r="C465" s="9"/>
      <c r="D465" s="8"/>
      <c r="E465" s="8"/>
      <c r="F465" s="10">
        <f>IF(OR(A465="",C465=0),"",D465/C465)</f>
      </c>
      <c r="G465" s="10">
        <f>IF(OR(A465="",D465=0),"",E465/D465)</f>
      </c>
      <c r="H465" s="10">
        <f>IF(OR(A465="",D465=0),"",(G465+1.96^2/(2*D465)-1.96*SQRT(G465*(1-G465)/D465+1.96^2/(4*D465^2)))/(1+1.96^2/D465))</f>
      </c>
      <c r="I465" s="11">
        <f>IF(A465="","",IFERROR((C465-AVERAGE($C$2:$C$501))/STDEV($C$2:$C$501),0))</f>
      </c>
      <c r="J465" s="11">
        <f>IF(OR(A465="",H465=""),"",IFERROR((H465-AVERAGE($H$2:$H$501))/STDEV($H$2:$H$501),0))</f>
      </c>
      <c r="K465">
        <f>IF(OR(A465="",H465=""),"",IF(I465&gt;=0,IF(J465&gt;=0,"明星","问号"),IF(J465&gt;=0,"金牛","瘦狗")))</f>
      </c>
      <c r="L465">
        <f>IF(K465="","",CHOOSE(MATCH(K465,{"明星","金牛","问号","瘦狗"},0),"加仓备货、保持价格","加流量：补关键词、开推广","优化：改主图、改标题、调价格","尽早下架，把资源让出来"))</f>
      </c>
      <c r="M465">
        <f>IF(A465="","",IF(AND(I465&gt;1,E465=0),"高曝光零销量",IF(AND(D465&gt;=30,E465=0),"有点击无转化","")))</f>
      </c>
    </row>
    <row r="466" spans="1:13" x14ac:dyDescent="0.25">
      <c r="A466" s="8"/>
      <c r="B466" s="8"/>
      <c r="C466" s="9"/>
      <c r="D466" s="8"/>
      <c r="E466" s="8"/>
      <c r="F466" s="10">
        <f>IF(OR(A466="",C466=0),"",D466/C466)</f>
      </c>
      <c r="G466" s="10">
        <f>IF(OR(A466="",D466=0),"",E466/D466)</f>
      </c>
      <c r="H466" s="10">
        <f>IF(OR(A466="",D466=0),"",(G466+1.96^2/(2*D466)-1.96*SQRT(G466*(1-G466)/D466+1.96^2/(4*D466^2)))/(1+1.96^2/D466))</f>
      </c>
      <c r="I466" s="11">
        <f>IF(A466="","",IFERROR((C466-AVERAGE($C$2:$C$501))/STDEV($C$2:$C$501),0))</f>
      </c>
      <c r="J466" s="11">
        <f>IF(OR(A466="",H466=""),"",IFERROR((H466-AVERAGE($H$2:$H$501))/STDEV($H$2:$H$501),0))</f>
      </c>
      <c r="K466">
        <f>IF(OR(A466="",H466=""),"",IF(I466&gt;=0,IF(J466&gt;=0,"明星","问号"),IF(J466&gt;=0,"金牛","瘦狗")))</f>
      </c>
      <c r="L466">
        <f>IF(K466="","",CHOOSE(MATCH(K466,{"明星","金牛","问号","瘦狗"},0),"加仓备货、保持价格","加流量：补关键词、开推广","优化：改主图、改标题、调价格","尽早下架，把资源让出来"))</f>
      </c>
      <c r="M466">
        <f>IF(A466="","",IF(AND(I466&gt;1,E466=0),"高曝光零销量",IF(AND(D466&gt;=30,E466=0),"有点击无转化","")))</f>
      </c>
    </row>
    <row r="467" spans="1:13" x14ac:dyDescent="0.25">
      <c r="A467" s="8"/>
      <c r="B467" s="8"/>
      <c r="C467" s="9"/>
      <c r="D467" s="8"/>
      <c r="E467" s="8"/>
      <c r="F467" s="10">
        <f>IF(OR(A467="",C467=0),"",D467/C467)</f>
      </c>
      <c r="G467" s="10">
        <f>IF(OR(A467="",D467=0),"",E467/D467)</f>
      </c>
      <c r="H467" s="10">
        <f>IF(OR(A467="",D467=0),"",(G467+1.96^2/(2*D467)-1.96*SQRT(G467*(1-G467)/D467+1.96^2/(4*D467^2)))/(1+1.96^2/D467))</f>
      </c>
      <c r="I467" s="11">
        <f>IF(A467="","",IFERROR((C467-AVERAGE($C$2:$C$501))/STDEV($C$2:$C$501),0))</f>
      </c>
      <c r="J467" s="11">
        <f>IF(OR(A467="",H467=""),"",IFERROR((H467-AVERAGE($H$2:$H$501))/STDEV($H$2:$H$501),0))</f>
      </c>
      <c r="K467">
        <f>IF(OR(A467="",H467=""),"",IF(I467&gt;=0,IF(J467&gt;=0,"明星","问号"),IF(J467&gt;=0,"金牛","瘦狗")))</f>
      </c>
      <c r="L467">
        <f>IF(K467="","",CHOOSE(MATCH(K467,{"明星","金牛","问号","瘦狗"},0),"加仓备货、保持价格","加流量：补关键词、开推广","优化：改主图、改标题、调价格","尽早下架，把资源让出来"))</f>
      </c>
      <c r="M467">
        <f>IF(A467="","",IF(AND(I467&gt;1,E467=0),"高曝光零销量",IF(AND(D467&gt;=30,E467=0),"有点击无转化","")))</f>
      </c>
    </row>
    <row r="468" spans="1:13" x14ac:dyDescent="0.25">
      <c r="A468" s="8"/>
      <c r="B468" s="8"/>
      <c r="C468" s="9"/>
      <c r="D468" s="8"/>
      <c r="E468" s="8"/>
      <c r="F468" s="10">
        <f>IF(OR(A468="",C468=0),"",D468/C468)</f>
      </c>
      <c r="G468" s="10">
        <f>IF(OR(A468="",D468=0),"",E468/D468)</f>
      </c>
      <c r="H468" s="10">
        <f>IF(OR(A468="",D468=0),"",(G468+1.96^2/(2*D468)-1.96*SQRT(G468*(1-G468)/D468+1.96^2/(4*D468^2)))/(1+1.96^2/D468))</f>
      </c>
      <c r="I468" s="11">
        <f>IF(A468="","",IFERROR((C468-AVERAGE($C$2:$C$501))/STDEV($C$2:$C$501),0))</f>
      </c>
      <c r="J468" s="11">
        <f>IF(OR(A468="",H468=""),"",IFERROR((H468-AVERAGE($H$2:$H$501))/STDEV($H$2:$H$501),0))</f>
      </c>
      <c r="K468">
        <f>IF(OR(A468="",H468=""),"",IF(I468&gt;=0,IF(J468&gt;=0,"明星","问号"),IF(J468&gt;=0,"金牛","瘦狗")))</f>
      </c>
      <c r="L468">
        <f>IF(K468="","",CHOOSE(MATCH(K468,{"明星","金牛","问号","瘦狗"},0),"加仓备货、保持价格","加流量：补关键词、开推广","优化：改主图、改标题、调价格","尽早下架，把资源让出来"))</f>
      </c>
      <c r="M468">
        <f>IF(A468="","",IF(AND(I468&gt;1,E468=0),"高曝光零销量",IF(AND(D468&gt;=30,E468=0),"有点击无转化","")))</f>
      </c>
    </row>
    <row r="469" spans="1:13" x14ac:dyDescent="0.25">
      <c r="A469" s="8"/>
      <c r="B469" s="8"/>
      <c r="C469" s="9"/>
      <c r="D469" s="8"/>
      <c r="E469" s="8"/>
      <c r="F469" s="10">
        <f>IF(OR(A469="",C469=0),"",D469/C469)</f>
      </c>
      <c r="G469" s="10">
        <f>IF(OR(A469="",D469=0),"",E469/D469)</f>
      </c>
      <c r="H469" s="10">
        <f>IF(OR(A469="",D469=0),"",(G469+1.96^2/(2*D469)-1.96*SQRT(G469*(1-G469)/D469+1.96^2/(4*D469^2)))/(1+1.96^2/D469))</f>
      </c>
      <c r="I469" s="11">
        <f>IF(A469="","",IFERROR((C469-AVERAGE($C$2:$C$501))/STDEV($C$2:$C$501),0))</f>
      </c>
      <c r="J469" s="11">
        <f>IF(OR(A469="",H469=""),"",IFERROR((H469-AVERAGE($H$2:$H$501))/STDEV($H$2:$H$501),0))</f>
      </c>
      <c r="K469">
        <f>IF(OR(A469="",H469=""),"",IF(I469&gt;=0,IF(J469&gt;=0,"明星","问号"),IF(J469&gt;=0,"金牛","瘦狗")))</f>
      </c>
      <c r="L469">
        <f>IF(K469="","",CHOOSE(MATCH(K469,{"明星","金牛","问号","瘦狗"},0),"加仓备货、保持价格","加流量：补关键词、开推广","优化：改主图、改标题、调价格","尽早下架，把资源让出来"))</f>
      </c>
      <c r="M469">
        <f>IF(A469="","",IF(AND(I469&gt;1,E469=0),"高曝光零销量",IF(AND(D469&gt;=30,E469=0),"有点击无转化","")))</f>
      </c>
    </row>
    <row r="470" spans="1:13" x14ac:dyDescent="0.25">
      <c r="A470" s="8"/>
      <c r="B470" s="8"/>
      <c r="C470" s="9"/>
      <c r="D470" s="8"/>
      <c r="E470" s="8"/>
      <c r="F470" s="10">
        <f>IF(OR(A470="",C470=0),"",D470/C470)</f>
      </c>
      <c r="G470" s="10">
        <f>IF(OR(A470="",D470=0),"",E470/D470)</f>
      </c>
      <c r="H470" s="10">
        <f>IF(OR(A470="",D470=0),"",(G470+1.96^2/(2*D470)-1.96*SQRT(G470*(1-G470)/D470+1.96^2/(4*D470^2)))/(1+1.96^2/D470))</f>
      </c>
      <c r="I470" s="11">
        <f>IF(A470="","",IFERROR((C470-AVERAGE($C$2:$C$501))/STDEV($C$2:$C$501),0))</f>
      </c>
      <c r="J470" s="11">
        <f>IF(OR(A470="",H470=""),"",IFERROR((H470-AVERAGE($H$2:$H$501))/STDEV($H$2:$H$501),0))</f>
      </c>
      <c r="K470">
        <f>IF(OR(A470="",H470=""),"",IF(I470&gt;=0,IF(J470&gt;=0,"明星","问号"),IF(J470&gt;=0,"金牛","瘦狗")))</f>
      </c>
      <c r="L470">
        <f>IF(K470="","",CHOOSE(MATCH(K470,{"明星","金牛","问号","瘦狗"},0),"加仓备货、保持价格","加流量：补关键词、开推广","优化：改主图、改标题、调价格","尽早下架，把资源让出来"))</f>
      </c>
      <c r="M470">
        <f>IF(A470="","",IF(AND(I470&gt;1,E470=0),"高曝光零销量",IF(AND(D470&gt;=30,E470=0),"有点击无转化","")))</f>
      </c>
    </row>
    <row r="471" spans="1:13" x14ac:dyDescent="0.25">
      <c r="A471" s="8"/>
      <c r="B471" s="8"/>
      <c r="C471" s="9"/>
      <c r="D471" s="8"/>
      <c r="E471" s="8"/>
      <c r="F471" s="10">
        <f>IF(OR(A471="",C471=0),"",D471/C471)</f>
      </c>
      <c r="G471" s="10">
        <f>IF(OR(A471="",D471=0),"",E471/D471)</f>
      </c>
      <c r="H471" s="10">
        <f>IF(OR(A471="",D471=0),"",(G471+1.96^2/(2*D471)-1.96*SQRT(G471*(1-G471)/D471+1.96^2/(4*D471^2)))/(1+1.96^2/D471))</f>
      </c>
      <c r="I471" s="11">
        <f>IF(A471="","",IFERROR((C471-AVERAGE($C$2:$C$501))/STDEV($C$2:$C$501),0))</f>
      </c>
      <c r="J471" s="11">
        <f>IF(OR(A471="",H471=""),"",IFERROR((H471-AVERAGE($H$2:$H$501))/STDEV($H$2:$H$501),0))</f>
      </c>
      <c r="K471">
        <f>IF(OR(A471="",H471=""),"",IF(I471&gt;=0,IF(J471&gt;=0,"明星","问号"),IF(J471&gt;=0,"金牛","瘦狗")))</f>
      </c>
      <c r="L471">
        <f>IF(K471="","",CHOOSE(MATCH(K471,{"明星","金牛","问号","瘦狗"},0),"加仓备货、保持价格","加流量：补关键词、开推广","优化：改主图、改标题、调价格","尽早下架，把资源让出来"))</f>
      </c>
      <c r="M471">
        <f>IF(A471="","",IF(AND(I471&gt;1,E471=0),"高曝光零销量",IF(AND(D471&gt;=30,E471=0),"有点击无转化","")))</f>
      </c>
    </row>
    <row r="472" spans="1:13" x14ac:dyDescent="0.25">
      <c r="A472" s="8"/>
      <c r="B472" s="8"/>
      <c r="C472" s="9"/>
      <c r="D472" s="8"/>
      <c r="E472" s="8"/>
      <c r="F472" s="10">
        <f>IF(OR(A472="",C472=0),"",D472/C472)</f>
      </c>
      <c r="G472" s="10">
        <f>IF(OR(A472="",D472=0),"",E472/D472)</f>
      </c>
      <c r="H472" s="10">
        <f>IF(OR(A472="",D472=0),"",(G472+1.96^2/(2*D472)-1.96*SQRT(G472*(1-G472)/D472+1.96^2/(4*D472^2)))/(1+1.96^2/D472))</f>
      </c>
      <c r="I472" s="11">
        <f>IF(A472="","",IFERROR((C472-AVERAGE($C$2:$C$501))/STDEV($C$2:$C$501),0))</f>
      </c>
      <c r="J472" s="11">
        <f>IF(OR(A472="",H472=""),"",IFERROR((H472-AVERAGE($H$2:$H$501))/STDEV($H$2:$H$501),0))</f>
      </c>
      <c r="K472">
        <f>IF(OR(A472="",H472=""),"",IF(I472&gt;=0,IF(J472&gt;=0,"明星","问号"),IF(J472&gt;=0,"金牛","瘦狗")))</f>
      </c>
      <c r="L472">
        <f>IF(K472="","",CHOOSE(MATCH(K472,{"明星","金牛","问号","瘦狗"},0),"加仓备货、保持价格","加流量：补关键词、开推广","优化：改主图、改标题、调价格","尽早下架，把资源让出来"))</f>
      </c>
      <c r="M472">
        <f>IF(A472="","",IF(AND(I472&gt;1,E472=0),"高曝光零销量",IF(AND(D472&gt;=30,E472=0),"有点击无转化","")))</f>
      </c>
    </row>
    <row r="473" spans="1:13" x14ac:dyDescent="0.25">
      <c r="A473" s="8"/>
      <c r="B473" s="8"/>
      <c r="C473" s="9"/>
      <c r="D473" s="8"/>
      <c r="E473" s="8"/>
      <c r="F473" s="10">
        <f>IF(OR(A473="",C473=0),"",D473/C473)</f>
      </c>
      <c r="G473" s="10">
        <f>IF(OR(A473="",D473=0),"",E473/D473)</f>
      </c>
      <c r="H473" s="10">
        <f>IF(OR(A473="",D473=0),"",(G473+1.96^2/(2*D473)-1.96*SQRT(G473*(1-G473)/D473+1.96^2/(4*D473^2)))/(1+1.96^2/D473))</f>
      </c>
      <c r="I473" s="11">
        <f>IF(A473="","",IFERROR((C473-AVERAGE($C$2:$C$501))/STDEV($C$2:$C$501),0))</f>
      </c>
      <c r="J473" s="11">
        <f>IF(OR(A473="",H473=""),"",IFERROR((H473-AVERAGE($H$2:$H$501))/STDEV($H$2:$H$501),0))</f>
      </c>
      <c r="K473">
        <f>IF(OR(A473="",H473=""),"",IF(I473&gt;=0,IF(J473&gt;=0,"明星","问号"),IF(J473&gt;=0,"金牛","瘦狗")))</f>
      </c>
      <c r="L473">
        <f>IF(K473="","",CHOOSE(MATCH(K473,{"明星","金牛","问号","瘦狗"},0),"加仓备货、保持价格","加流量：补关键词、开推广","优化：改主图、改标题、调价格","尽早下架，把资源让出来"))</f>
      </c>
      <c r="M473">
        <f>IF(A473="","",IF(AND(I473&gt;1,E473=0),"高曝光零销量",IF(AND(D473&gt;=30,E473=0),"有点击无转化","")))</f>
      </c>
    </row>
    <row r="474" spans="1:13" x14ac:dyDescent="0.25">
      <c r="A474" s="8"/>
      <c r="B474" s="8"/>
      <c r="C474" s="9"/>
      <c r="D474" s="8"/>
      <c r="E474" s="8"/>
      <c r="F474" s="10">
        <f>IF(OR(A474="",C474=0),"",D474/C474)</f>
      </c>
      <c r="G474" s="10">
        <f>IF(OR(A474="",D474=0),"",E474/D474)</f>
      </c>
      <c r="H474" s="10">
        <f>IF(OR(A474="",D474=0),"",(G474+1.96^2/(2*D474)-1.96*SQRT(G474*(1-G474)/D474+1.96^2/(4*D474^2)))/(1+1.96^2/D474))</f>
      </c>
      <c r="I474" s="11">
        <f>IF(A474="","",IFERROR((C474-AVERAGE($C$2:$C$501))/STDEV($C$2:$C$501),0))</f>
      </c>
      <c r="J474" s="11">
        <f>IF(OR(A474="",H474=""),"",IFERROR((H474-AVERAGE($H$2:$H$501))/STDEV($H$2:$H$501),0))</f>
      </c>
      <c r="K474">
        <f>IF(OR(A474="",H474=""),"",IF(I474&gt;=0,IF(J474&gt;=0,"明星","问号"),IF(J474&gt;=0,"金牛","瘦狗")))</f>
      </c>
      <c r="L474">
        <f>IF(K474="","",CHOOSE(MATCH(K474,{"明星","金牛","问号","瘦狗"},0),"加仓备货、保持价格","加流量：补关键词、开推广","优化：改主图、改标题、调价格","尽早下架，把资源让出来"))</f>
      </c>
      <c r="M474">
        <f>IF(A474="","",IF(AND(I474&gt;1,E474=0),"高曝光零销量",IF(AND(D474&gt;=30,E474=0),"有点击无转化","")))</f>
      </c>
    </row>
    <row r="475" spans="1:13" x14ac:dyDescent="0.25">
      <c r="A475" s="8"/>
      <c r="B475" s="8"/>
      <c r="C475" s="9"/>
      <c r="D475" s="8"/>
      <c r="E475" s="8"/>
      <c r="F475" s="10">
        <f>IF(OR(A475="",C475=0),"",D475/C475)</f>
      </c>
      <c r="G475" s="10">
        <f>IF(OR(A475="",D475=0),"",E475/D475)</f>
      </c>
      <c r="H475" s="10">
        <f>IF(OR(A475="",D475=0),"",(G475+1.96^2/(2*D475)-1.96*SQRT(G475*(1-G475)/D475+1.96^2/(4*D475^2)))/(1+1.96^2/D475))</f>
      </c>
      <c r="I475" s="11">
        <f>IF(A475="","",IFERROR((C475-AVERAGE($C$2:$C$501))/STDEV($C$2:$C$501),0))</f>
      </c>
      <c r="J475" s="11">
        <f>IF(OR(A475="",H475=""),"",IFERROR((H475-AVERAGE($H$2:$H$501))/STDEV($H$2:$H$501),0))</f>
      </c>
      <c r="K475">
        <f>IF(OR(A475="",H475=""),"",IF(I475&gt;=0,IF(J475&gt;=0,"明星","问号"),IF(J475&gt;=0,"金牛","瘦狗")))</f>
      </c>
      <c r="L475">
        <f>IF(K475="","",CHOOSE(MATCH(K475,{"明星","金牛","问号","瘦狗"},0),"加仓备货、保持价格","加流量：补关键词、开推广","优化：改主图、改标题、调价格","尽早下架，把资源让出来"))</f>
      </c>
      <c r="M475">
        <f>IF(A475="","",IF(AND(I475&gt;1,E475=0),"高曝光零销量",IF(AND(D475&gt;=30,E475=0),"有点击无转化","")))</f>
      </c>
    </row>
    <row r="476" spans="1:13" x14ac:dyDescent="0.25">
      <c r="A476" s="8"/>
      <c r="B476" s="8"/>
      <c r="C476" s="9"/>
      <c r="D476" s="8"/>
      <c r="E476" s="8"/>
      <c r="F476" s="10">
        <f>IF(OR(A476="",C476=0),"",D476/C476)</f>
      </c>
      <c r="G476" s="10">
        <f>IF(OR(A476="",D476=0),"",E476/D476)</f>
      </c>
      <c r="H476" s="10">
        <f>IF(OR(A476="",D476=0),"",(G476+1.96^2/(2*D476)-1.96*SQRT(G476*(1-G476)/D476+1.96^2/(4*D476^2)))/(1+1.96^2/D476))</f>
      </c>
      <c r="I476" s="11">
        <f>IF(A476="","",IFERROR((C476-AVERAGE($C$2:$C$501))/STDEV($C$2:$C$501),0))</f>
      </c>
      <c r="J476" s="11">
        <f>IF(OR(A476="",H476=""),"",IFERROR((H476-AVERAGE($H$2:$H$501))/STDEV($H$2:$H$501),0))</f>
      </c>
      <c r="K476">
        <f>IF(OR(A476="",H476=""),"",IF(I476&gt;=0,IF(J476&gt;=0,"明星","问号"),IF(J476&gt;=0,"金牛","瘦狗")))</f>
      </c>
      <c r="L476">
        <f>IF(K476="","",CHOOSE(MATCH(K476,{"明星","金牛","问号","瘦狗"},0),"加仓备货、保持价格","加流量：补关键词、开推广","优化：改主图、改标题、调价格","尽早下架，把资源让出来"))</f>
      </c>
      <c r="M476">
        <f>IF(A476="","",IF(AND(I476&gt;1,E476=0),"高曝光零销量",IF(AND(D476&gt;=30,E476=0),"有点击无转化","")))</f>
      </c>
    </row>
    <row r="477" spans="1:13" x14ac:dyDescent="0.25">
      <c r="A477" s="8"/>
      <c r="B477" s="8"/>
      <c r="C477" s="9"/>
      <c r="D477" s="8"/>
      <c r="E477" s="8"/>
      <c r="F477" s="10">
        <f>IF(OR(A477="",C477=0),"",D477/C477)</f>
      </c>
      <c r="G477" s="10">
        <f>IF(OR(A477="",D477=0),"",E477/D477)</f>
      </c>
      <c r="H477" s="10">
        <f>IF(OR(A477="",D477=0),"",(G477+1.96^2/(2*D477)-1.96*SQRT(G477*(1-G477)/D477+1.96^2/(4*D477^2)))/(1+1.96^2/D477))</f>
      </c>
      <c r="I477" s="11">
        <f>IF(A477="","",IFERROR((C477-AVERAGE($C$2:$C$501))/STDEV($C$2:$C$501),0))</f>
      </c>
      <c r="J477" s="11">
        <f>IF(OR(A477="",H477=""),"",IFERROR((H477-AVERAGE($H$2:$H$501))/STDEV($H$2:$H$501),0))</f>
      </c>
      <c r="K477">
        <f>IF(OR(A477="",H477=""),"",IF(I477&gt;=0,IF(J477&gt;=0,"明星","问号"),IF(J477&gt;=0,"金牛","瘦狗")))</f>
      </c>
      <c r="L477">
        <f>IF(K477="","",CHOOSE(MATCH(K477,{"明星","金牛","问号","瘦狗"},0),"加仓备货、保持价格","加流量：补关键词、开推广","优化：改主图、改标题、调价格","尽早下架，把资源让出来"))</f>
      </c>
      <c r="M477">
        <f>IF(A477="","",IF(AND(I477&gt;1,E477=0),"高曝光零销量",IF(AND(D477&gt;=30,E477=0),"有点击无转化","")))</f>
      </c>
    </row>
    <row r="478" spans="1:13" x14ac:dyDescent="0.25">
      <c r="A478" s="8"/>
      <c r="B478" s="8"/>
      <c r="C478" s="9"/>
      <c r="D478" s="8"/>
      <c r="E478" s="8"/>
      <c r="F478" s="10">
        <f>IF(OR(A478="",C478=0),"",D478/C478)</f>
      </c>
      <c r="G478" s="10">
        <f>IF(OR(A478="",D478=0),"",E478/D478)</f>
      </c>
      <c r="H478" s="10">
        <f>IF(OR(A478="",D478=0),"",(G478+1.96^2/(2*D478)-1.96*SQRT(G478*(1-G478)/D478+1.96^2/(4*D478^2)))/(1+1.96^2/D478))</f>
      </c>
      <c r="I478" s="11">
        <f>IF(A478="","",IFERROR((C478-AVERAGE($C$2:$C$501))/STDEV($C$2:$C$501),0))</f>
      </c>
      <c r="J478" s="11">
        <f>IF(OR(A478="",H478=""),"",IFERROR((H478-AVERAGE($H$2:$H$501))/STDEV($H$2:$H$501),0))</f>
      </c>
      <c r="K478">
        <f>IF(OR(A478="",H478=""),"",IF(I478&gt;=0,IF(J478&gt;=0,"明星","问号"),IF(J478&gt;=0,"金牛","瘦狗")))</f>
      </c>
      <c r="L478">
        <f>IF(K478="","",CHOOSE(MATCH(K478,{"明星","金牛","问号","瘦狗"},0),"加仓备货、保持价格","加流量：补关键词、开推广","优化：改主图、改标题、调价格","尽早下架，把资源让出来"))</f>
      </c>
      <c r="M478">
        <f>IF(A478="","",IF(AND(I478&gt;1,E478=0),"高曝光零销量",IF(AND(D478&gt;=30,E478=0),"有点击无转化","")))</f>
      </c>
    </row>
    <row r="479" spans="1:13" x14ac:dyDescent="0.25">
      <c r="A479" s="8"/>
      <c r="B479" s="8"/>
      <c r="C479" s="9"/>
      <c r="D479" s="8"/>
      <c r="E479" s="8"/>
      <c r="F479" s="10">
        <f>IF(OR(A479="",C479=0),"",D479/C479)</f>
      </c>
      <c r="G479" s="10">
        <f>IF(OR(A479="",D479=0),"",E479/D479)</f>
      </c>
      <c r="H479" s="10">
        <f>IF(OR(A479="",D479=0),"",(G479+1.96^2/(2*D479)-1.96*SQRT(G479*(1-G479)/D479+1.96^2/(4*D479^2)))/(1+1.96^2/D479))</f>
      </c>
      <c r="I479" s="11">
        <f>IF(A479="","",IFERROR((C479-AVERAGE($C$2:$C$501))/STDEV($C$2:$C$501),0))</f>
      </c>
      <c r="J479" s="11">
        <f>IF(OR(A479="",H479=""),"",IFERROR((H479-AVERAGE($H$2:$H$501))/STDEV($H$2:$H$501),0))</f>
      </c>
      <c r="K479">
        <f>IF(OR(A479="",H479=""),"",IF(I479&gt;=0,IF(J479&gt;=0,"明星","问号"),IF(J479&gt;=0,"金牛","瘦狗")))</f>
      </c>
      <c r="L479">
        <f>IF(K479="","",CHOOSE(MATCH(K479,{"明星","金牛","问号","瘦狗"},0),"加仓备货、保持价格","加流量：补关键词、开推广","优化：改主图、改标题、调价格","尽早下架，把资源让出来"))</f>
      </c>
      <c r="M479">
        <f>IF(A479="","",IF(AND(I479&gt;1,E479=0),"高曝光零销量",IF(AND(D479&gt;=30,E479=0),"有点击无转化","")))</f>
      </c>
    </row>
    <row r="480" spans="1:13" x14ac:dyDescent="0.25">
      <c r="A480" s="8"/>
      <c r="B480" s="8"/>
      <c r="C480" s="9"/>
      <c r="D480" s="8"/>
      <c r="E480" s="8"/>
      <c r="F480" s="10">
        <f>IF(OR(A480="",C480=0),"",D480/C480)</f>
      </c>
      <c r="G480" s="10">
        <f>IF(OR(A480="",D480=0),"",E480/D480)</f>
      </c>
      <c r="H480" s="10">
        <f>IF(OR(A480="",D480=0),"",(G480+1.96^2/(2*D480)-1.96*SQRT(G480*(1-G480)/D480+1.96^2/(4*D480^2)))/(1+1.96^2/D480))</f>
      </c>
      <c r="I480" s="11">
        <f>IF(A480="","",IFERROR((C480-AVERAGE($C$2:$C$501))/STDEV($C$2:$C$501),0))</f>
      </c>
      <c r="J480" s="11">
        <f>IF(OR(A480="",H480=""),"",IFERROR((H480-AVERAGE($H$2:$H$501))/STDEV($H$2:$H$501),0))</f>
      </c>
      <c r="K480">
        <f>IF(OR(A480="",H480=""),"",IF(I480&gt;=0,IF(J480&gt;=0,"明星","问号"),IF(J480&gt;=0,"金牛","瘦狗")))</f>
      </c>
      <c r="L480">
        <f>IF(K480="","",CHOOSE(MATCH(K480,{"明星","金牛","问号","瘦狗"},0),"加仓备货、保持价格","加流量：补关键词、开推广","优化：改主图、改标题、调价格","尽早下架，把资源让出来"))</f>
      </c>
      <c r="M480">
        <f>IF(A480="","",IF(AND(I480&gt;1,E480=0),"高曝光零销量",IF(AND(D480&gt;=30,E480=0),"有点击无转化","")))</f>
      </c>
    </row>
    <row r="481" spans="1:13" x14ac:dyDescent="0.25">
      <c r="A481" s="8"/>
      <c r="B481" s="8"/>
      <c r="C481" s="9"/>
      <c r="D481" s="8"/>
      <c r="E481" s="8"/>
      <c r="F481" s="10">
        <f>IF(OR(A481="",C481=0),"",D481/C481)</f>
      </c>
      <c r="G481" s="10">
        <f>IF(OR(A481="",D481=0),"",E481/D481)</f>
      </c>
      <c r="H481" s="10">
        <f>IF(OR(A481="",D481=0),"",(G481+1.96^2/(2*D481)-1.96*SQRT(G481*(1-G481)/D481+1.96^2/(4*D481^2)))/(1+1.96^2/D481))</f>
      </c>
      <c r="I481" s="11">
        <f>IF(A481="","",IFERROR((C481-AVERAGE($C$2:$C$501))/STDEV($C$2:$C$501),0))</f>
      </c>
      <c r="J481" s="11">
        <f>IF(OR(A481="",H481=""),"",IFERROR((H481-AVERAGE($H$2:$H$501))/STDEV($H$2:$H$501),0))</f>
      </c>
      <c r="K481">
        <f>IF(OR(A481="",H481=""),"",IF(I481&gt;=0,IF(J481&gt;=0,"明星","问号"),IF(J481&gt;=0,"金牛","瘦狗")))</f>
      </c>
      <c r="L481">
        <f>IF(K481="","",CHOOSE(MATCH(K481,{"明星","金牛","问号","瘦狗"},0),"加仓备货、保持价格","加流量：补关键词、开推广","优化：改主图、改标题、调价格","尽早下架，把资源让出来"))</f>
      </c>
      <c r="M481">
        <f>IF(A481="","",IF(AND(I481&gt;1,E481=0),"高曝光零销量",IF(AND(D481&gt;=30,E481=0),"有点击无转化","")))</f>
      </c>
    </row>
    <row r="482" spans="1:13" x14ac:dyDescent="0.25">
      <c r="A482" s="8"/>
      <c r="B482" s="8"/>
      <c r="C482" s="9"/>
      <c r="D482" s="8"/>
      <c r="E482" s="8"/>
      <c r="F482" s="10">
        <f>IF(OR(A482="",C482=0),"",D482/C482)</f>
      </c>
      <c r="G482" s="10">
        <f>IF(OR(A482="",D482=0),"",E482/D482)</f>
      </c>
      <c r="H482" s="10">
        <f>IF(OR(A482="",D482=0),"",(G482+1.96^2/(2*D482)-1.96*SQRT(G482*(1-G482)/D482+1.96^2/(4*D482^2)))/(1+1.96^2/D482))</f>
      </c>
      <c r="I482" s="11">
        <f>IF(A482="","",IFERROR((C482-AVERAGE($C$2:$C$501))/STDEV($C$2:$C$501),0))</f>
      </c>
      <c r="J482" s="11">
        <f>IF(OR(A482="",H482=""),"",IFERROR((H482-AVERAGE($H$2:$H$501))/STDEV($H$2:$H$501),0))</f>
      </c>
      <c r="K482">
        <f>IF(OR(A482="",H482=""),"",IF(I482&gt;=0,IF(J482&gt;=0,"明星","问号"),IF(J482&gt;=0,"金牛","瘦狗")))</f>
      </c>
      <c r="L482">
        <f>IF(K482="","",CHOOSE(MATCH(K482,{"明星","金牛","问号","瘦狗"},0),"加仓备货、保持价格","加流量：补关键词、开推广","优化：改主图、改标题、调价格","尽早下架，把资源让出来"))</f>
      </c>
      <c r="M482">
        <f>IF(A482="","",IF(AND(I482&gt;1,E482=0),"高曝光零销量",IF(AND(D482&gt;=30,E482=0),"有点击无转化","")))</f>
      </c>
    </row>
    <row r="483" spans="1:13" x14ac:dyDescent="0.25">
      <c r="A483" s="8"/>
      <c r="B483" s="8"/>
      <c r="C483" s="9"/>
      <c r="D483" s="8"/>
      <c r="E483" s="8"/>
      <c r="F483" s="10">
        <f>IF(OR(A483="",C483=0),"",D483/C483)</f>
      </c>
      <c r="G483" s="10">
        <f>IF(OR(A483="",D483=0),"",E483/D483)</f>
      </c>
      <c r="H483" s="10">
        <f>IF(OR(A483="",D483=0),"",(G483+1.96^2/(2*D483)-1.96*SQRT(G483*(1-G483)/D483+1.96^2/(4*D483^2)))/(1+1.96^2/D483))</f>
      </c>
      <c r="I483" s="11">
        <f>IF(A483="","",IFERROR((C483-AVERAGE($C$2:$C$501))/STDEV($C$2:$C$501),0))</f>
      </c>
      <c r="J483" s="11">
        <f>IF(OR(A483="",H483=""),"",IFERROR((H483-AVERAGE($H$2:$H$501))/STDEV($H$2:$H$501),0))</f>
      </c>
      <c r="K483">
        <f>IF(OR(A483="",H483=""),"",IF(I483&gt;=0,IF(J483&gt;=0,"明星","问号"),IF(J483&gt;=0,"金牛","瘦狗")))</f>
      </c>
      <c r="L483">
        <f>IF(K483="","",CHOOSE(MATCH(K483,{"明星","金牛","问号","瘦狗"},0),"加仓备货、保持价格","加流量：补关键词、开推广","优化：改主图、改标题、调价格","尽早下架，把资源让出来"))</f>
      </c>
      <c r="M483">
        <f>IF(A483="","",IF(AND(I483&gt;1,E483=0),"高曝光零销量",IF(AND(D483&gt;=30,E483=0),"有点击无转化","")))</f>
      </c>
    </row>
    <row r="484" spans="1:13" x14ac:dyDescent="0.25">
      <c r="A484" s="8"/>
      <c r="B484" s="8"/>
      <c r="C484" s="9"/>
      <c r="D484" s="8"/>
      <c r="E484" s="8"/>
      <c r="F484" s="10">
        <f>IF(OR(A484="",C484=0),"",D484/C484)</f>
      </c>
      <c r="G484" s="10">
        <f>IF(OR(A484="",D484=0),"",E484/D484)</f>
      </c>
      <c r="H484" s="10">
        <f>IF(OR(A484="",D484=0),"",(G484+1.96^2/(2*D484)-1.96*SQRT(G484*(1-G484)/D484+1.96^2/(4*D484^2)))/(1+1.96^2/D484))</f>
      </c>
      <c r="I484" s="11">
        <f>IF(A484="","",IFERROR((C484-AVERAGE($C$2:$C$501))/STDEV($C$2:$C$501),0))</f>
      </c>
      <c r="J484" s="11">
        <f>IF(OR(A484="",H484=""),"",IFERROR((H484-AVERAGE($H$2:$H$501))/STDEV($H$2:$H$501),0))</f>
      </c>
      <c r="K484">
        <f>IF(OR(A484="",H484=""),"",IF(I484&gt;=0,IF(J484&gt;=0,"明星","问号"),IF(J484&gt;=0,"金牛","瘦狗")))</f>
      </c>
      <c r="L484">
        <f>IF(K484="","",CHOOSE(MATCH(K484,{"明星","金牛","问号","瘦狗"},0),"加仓备货、保持价格","加流量：补关键词、开推广","优化：改主图、改标题、调价格","尽早下架，把资源让出来"))</f>
      </c>
      <c r="M484">
        <f>IF(A484="","",IF(AND(I484&gt;1,E484=0),"高曝光零销量",IF(AND(D484&gt;=30,E484=0),"有点击无转化","")))</f>
      </c>
    </row>
    <row r="485" spans="1:13" x14ac:dyDescent="0.25">
      <c r="A485" s="8"/>
      <c r="B485" s="8"/>
      <c r="C485" s="9"/>
      <c r="D485" s="8"/>
      <c r="E485" s="8"/>
      <c r="F485" s="10">
        <f>IF(OR(A485="",C485=0),"",D485/C485)</f>
      </c>
      <c r="G485" s="10">
        <f>IF(OR(A485="",D485=0),"",E485/D485)</f>
      </c>
      <c r="H485" s="10">
        <f>IF(OR(A485="",D485=0),"",(G485+1.96^2/(2*D485)-1.96*SQRT(G485*(1-G485)/D485+1.96^2/(4*D485^2)))/(1+1.96^2/D485))</f>
      </c>
      <c r="I485" s="11">
        <f>IF(A485="","",IFERROR((C485-AVERAGE($C$2:$C$501))/STDEV($C$2:$C$501),0))</f>
      </c>
      <c r="J485" s="11">
        <f>IF(OR(A485="",H485=""),"",IFERROR((H485-AVERAGE($H$2:$H$501))/STDEV($H$2:$H$501),0))</f>
      </c>
      <c r="K485">
        <f>IF(OR(A485="",H485=""),"",IF(I485&gt;=0,IF(J485&gt;=0,"明星","问号"),IF(J485&gt;=0,"金牛","瘦狗")))</f>
      </c>
      <c r="L485">
        <f>IF(K485="","",CHOOSE(MATCH(K485,{"明星","金牛","问号","瘦狗"},0),"加仓备货、保持价格","加流量：补关键词、开推广","优化：改主图、改标题、调价格","尽早下架，把资源让出来"))</f>
      </c>
      <c r="M485">
        <f>IF(A485="","",IF(AND(I485&gt;1,E485=0),"高曝光零销量",IF(AND(D485&gt;=30,E485=0),"有点击无转化","")))</f>
      </c>
    </row>
    <row r="486" spans="1:13" x14ac:dyDescent="0.25">
      <c r="A486" s="8"/>
      <c r="B486" s="8"/>
      <c r="C486" s="9"/>
      <c r="D486" s="8"/>
      <c r="E486" s="8"/>
      <c r="F486" s="10">
        <f>IF(OR(A486="",C486=0),"",D486/C486)</f>
      </c>
      <c r="G486" s="10">
        <f>IF(OR(A486="",D486=0),"",E486/D486)</f>
      </c>
      <c r="H486" s="10">
        <f>IF(OR(A486="",D486=0),"",(G486+1.96^2/(2*D486)-1.96*SQRT(G486*(1-G486)/D486+1.96^2/(4*D486^2)))/(1+1.96^2/D486))</f>
      </c>
      <c r="I486" s="11">
        <f>IF(A486="","",IFERROR((C486-AVERAGE($C$2:$C$501))/STDEV($C$2:$C$501),0))</f>
      </c>
      <c r="J486" s="11">
        <f>IF(OR(A486="",H486=""),"",IFERROR((H486-AVERAGE($H$2:$H$501))/STDEV($H$2:$H$501),0))</f>
      </c>
      <c r="K486">
        <f>IF(OR(A486="",H486=""),"",IF(I486&gt;=0,IF(J486&gt;=0,"明星","问号"),IF(J486&gt;=0,"金牛","瘦狗")))</f>
      </c>
      <c r="L486">
        <f>IF(K486="","",CHOOSE(MATCH(K486,{"明星","金牛","问号","瘦狗"},0),"加仓备货、保持价格","加流量：补关键词、开推广","优化：改主图、改标题、调价格","尽早下架，把资源让出来"))</f>
      </c>
      <c r="M486">
        <f>IF(A486="","",IF(AND(I486&gt;1,E486=0),"高曝光零销量",IF(AND(D486&gt;=30,E486=0),"有点击无转化","")))</f>
      </c>
    </row>
    <row r="487" spans="1:13" x14ac:dyDescent="0.25">
      <c r="A487" s="8"/>
      <c r="B487" s="8"/>
      <c r="C487" s="9"/>
      <c r="D487" s="8"/>
      <c r="E487" s="8"/>
      <c r="F487" s="10">
        <f>IF(OR(A487="",C487=0),"",D487/C487)</f>
      </c>
      <c r="G487" s="10">
        <f>IF(OR(A487="",D487=0),"",E487/D487)</f>
      </c>
      <c r="H487" s="10">
        <f>IF(OR(A487="",D487=0),"",(G487+1.96^2/(2*D487)-1.96*SQRT(G487*(1-G487)/D487+1.96^2/(4*D487^2)))/(1+1.96^2/D487))</f>
      </c>
      <c r="I487" s="11">
        <f>IF(A487="","",IFERROR((C487-AVERAGE($C$2:$C$501))/STDEV($C$2:$C$501),0))</f>
      </c>
      <c r="J487" s="11">
        <f>IF(OR(A487="",H487=""),"",IFERROR((H487-AVERAGE($H$2:$H$501))/STDEV($H$2:$H$501),0))</f>
      </c>
      <c r="K487">
        <f>IF(OR(A487="",H487=""),"",IF(I487&gt;=0,IF(J487&gt;=0,"明星","问号"),IF(J487&gt;=0,"金牛","瘦狗")))</f>
      </c>
      <c r="L487">
        <f>IF(K487="","",CHOOSE(MATCH(K487,{"明星","金牛","问号","瘦狗"},0),"加仓备货、保持价格","加流量：补关键词、开推广","优化：改主图、改标题、调价格","尽早下架，把资源让出来"))</f>
      </c>
      <c r="M487">
        <f>IF(A487="","",IF(AND(I487&gt;1,E487=0),"高曝光零销量",IF(AND(D487&gt;=30,E487=0),"有点击无转化","")))</f>
      </c>
    </row>
    <row r="488" spans="1:13" x14ac:dyDescent="0.25">
      <c r="A488" s="8"/>
      <c r="B488" s="8"/>
      <c r="C488" s="9"/>
      <c r="D488" s="8"/>
      <c r="E488" s="8"/>
      <c r="F488" s="10">
        <f>IF(OR(A488="",C488=0),"",D488/C488)</f>
      </c>
      <c r="G488" s="10">
        <f>IF(OR(A488="",D488=0),"",E488/D488)</f>
      </c>
      <c r="H488" s="10">
        <f>IF(OR(A488="",D488=0),"",(G488+1.96^2/(2*D488)-1.96*SQRT(G488*(1-G488)/D488+1.96^2/(4*D488^2)))/(1+1.96^2/D488))</f>
      </c>
      <c r="I488" s="11">
        <f>IF(A488="","",IFERROR((C488-AVERAGE($C$2:$C$501))/STDEV($C$2:$C$501),0))</f>
      </c>
      <c r="J488" s="11">
        <f>IF(OR(A488="",H488=""),"",IFERROR((H488-AVERAGE($H$2:$H$501))/STDEV($H$2:$H$501),0))</f>
      </c>
      <c r="K488">
        <f>IF(OR(A488="",H488=""),"",IF(I488&gt;=0,IF(J488&gt;=0,"明星","问号"),IF(J488&gt;=0,"金牛","瘦狗")))</f>
      </c>
      <c r="L488">
        <f>IF(K488="","",CHOOSE(MATCH(K488,{"明星","金牛","问号","瘦狗"},0),"加仓备货、保持价格","加流量：补关键词、开推广","优化：改主图、改标题、调价格","尽早下架，把资源让出来"))</f>
      </c>
      <c r="M488">
        <f>IF(A488="","",IF(AND(I488&gt;1,E488=0),"高曝光零销量",IF(AND(D488&gt;=30,E488=0),"有点击无转化","")))</f>
      </c>
    </row>
    <row r="489" spans="1:13" x14ac:dyDescent="0.25">
      <c r="A489" s="8"/>
      <c r="B489" s="8"/>
      <c r="C489" s="9"/>
      <c r="D489" s="8"/>
      <c r="E489" s="8"/>
      <c r="F489" s="10">
        <f>IF(OR(A489="",C489=0),"",D489/C489)</f>
      </c>
      <c r="G489" s="10">
        <f>IF(OR(A489="",D489=0),"",E489/D489)</f>
      </c>
      <c r="H489" s="10">
        <f>IF(OR(A489="",D489=0),"",(G489+1.96^2/(2*D489)-1.96*SQRT(G489*(1-G489)/D489+1.96^2/(4*D489^2)))/(1+1.96^2/D489))</f>
      </c>
      <c r="I489" s="11">
        <f>IF(A489="","",IFERROR((C489-AVERAGE($C$2:$C$501))/STDEV($C$2:$C$501),0))</f>
      </c>
      <c r="J489" s="11">
        <f>IF(OR(A489="",H489=""),"",IFERROR((H489-AVERAGE($H$2:$H$501))/STDEV($H$2:$H$501),0))</f>
      </c>
      <c r="K489">
        <f>IF(OR(A489="",H489=""),"",IF(I489&gt;=0,IF(J489&gt;=0,"明星","问号"),IF(J489&gt;=0,"金牛","瘦狗")))</f>
      </c>
      <c r="L489">
        <f>IF(K489="","",CHOOSE(MATCH(K489,{"明星","金牛","问号","瘦狗"},0),"加仓备货、保持价格","加流量：补关键词、开推广","优化：改主图、改标题、调价格","尽早下架，把资源让出来"))</f>
      </c>
      <c r="M489">
        <f>IF(A489="","",IF(AND(I489&gt;1,E489=0),"高曝光零销量",IF(AND(D489&gt;=30,E489=0),"有点击无转化","")))</f>
      </c>
    </row>
    <row r="490" spans="1:13" x14ac:dyDescent="0.25">
      <c r="A490" s="8"/>
      <c r="B490" s="8"/>
      <c r="C490" s="9"/>
      <c r="D490" s="8"/>
      <c r="E490" s="8"/>
      <c r="F490" s="10">
        <f>IF(OR(A490="",C490=0),"",D490/C490)</f>
      </c>
      <c r="G490" s="10">
        <f>IF(OR(A490="",D490=0),"",E490/D490)</f>
      </c>
      <c r="H490" s="10">
        <f>IF(OR(A490="",D490=0),"",(G490+1.96^2/(2*D490)-1.96*SQRT(G490*(1-G490)/D490+1.96^2/(4*D490^2)))/(1+1.96^2/D490))</f>
      </c>
      <c r="I490" s="11">
        <f>IF(A490="","",IFERROR((C490-AVERAGE($C$2:$C$501))/STDEV($C$2:$C$501),0))</f>
      </c>
      <c r="J490" s="11">
        <f>IF(OR(A490="",H490=""),"",IFERROR((H490-AVERAGE($H$2:$H$501))/STDEV($H$2:$H$501),0))</f>
      </c>
      <c r="K490">
        <f>IF(OR(A490="",H490=""),"",IF(I490&gt;=0,IF(J490&gt;=0,"明星","问号"),IF(J490&gt;=0,"金牛","瘦狗")))</f>
      </c>
      <c r="L490">
        <f>IF(K490="","",CHOOSE(MATCH(K490,{"明星","金牛","问号","瘦狗"},0),"加仓备货、保持价格","加流量：补关键词、开推广","优化：改主图、改标题、调价格","尽早下架，把资源让出来"))</f>
      </c>
      <c r="M490">
        <f>IF(A490="","",IF(AND(I490&gt;1,E490=0),"高曝光零销量",IF(AND(D490&gt;=30,E490=0),"有点击无转化","")))</f>
      </c>
    </row>
    <row r="491" spans="1:13" x14ac:dyDescent="0.25">
      <c r="A491" s="8"/>
      <c r="B491" s="8"/>
      <c r="C491" s="9"/>
      <c r="D491" s="8"/>
      <c r="E491" s="8"/>
      <c r="F491" s="10">
        <f>IF(OR(A491="",C491=0),"",D491/C491)</f>
      </c>
      <c r="G491" s="10">
        <f>IF(OR(A491="",D491=0),"",E491/D491)</f>
      </c>
      <c r="H491" s="10">
        <f>IF(OR(A491="",D491=0),"",(G491+1.96^2/(2*D491)-1.96*SQRT(G491*(1-G491)/D491+1.96^2/(4*D491^2)))/(1+1.96^2/D491))</f>
      </c>
      <c r="I491" s="11">
        <f>IF(A491="","",IFERROR((C491-AVERAGE($C$2:$C$501))/STDEV($C$2:$C$501),0))</f>
      </c>
      <c r="J491" s="11">
        <f>IF(OR(A491="",H491=""),"",IFERROR((H491-AVERAGE($H$2:$H$501))/STDEV($H$2:$H$501),0))</f>
      </c>
      <c r="K491">
        <f>IF(OR(A491="",H491=""),"",IF(I491&gt;=0,IF(J491&gt;=0,"明星","问号"),IF(J491&gt;=0,"金牛","瘦狗")))</f>
      </c>
      <c r="L491">
        <f>IF(K491="","",CHOOSE(MATCH(K491,{"明星","金牛","问号","瘦狗"},0),"加仓备货、保持价格","加流量：补关键词、开推广","优化：改主图、改标题、调价格","尽早下架，把资源让出来"))</f>
      </c>
      <c r="M491">
        <f>IF(A491="","",IF(AND(I491&gt;1,E491=0),"高曝光零销量",IF(AND(D491&gt;=30,E491=0),"有点击无转化","")))</f>
      </c>
    </row>
    <row r="492" spans="1:13" x14ac:dyDescent="0.25">
      <c r="A492" s="8"/>
      <c r="B492" s="8"/>
      <c r="C492" s="9"/>
      <c r="D492" s="8"/>
      <c r="E492" s="8"/>
      <c r="F492" s="10">
        <f>IF(OR(A492="",C492=0),"",D492/C492)</f>
      </c>
      <c r="G492" s="10">
        <f>IF(OR(A492="",D492=0),"",E492/D492)</f>
      </c>
      <c r="H492" s="10">
        <f>IF(OR(A492="",D492=0),"",(G492+1.96^2/(2*D492)-1.96*SQRT(G492*(1-G492)/D492+1.96^2/(4*D492^2)))/(1+1.96^2/D492))</f>
      </c>
      <c r="I492" s="11">
        <f>IF(A492="","",IFERROR((C492-AVERAGE($C$2:$C$501))/STDEV($C$2:$C$501),0))</f>
      </c>
      <c r="J492" s="11">
        <f>IF(OR(A492="",H492=""),"",IFERROR((H492-AVERAGE($H$2:$H$501))/STDEV($H$2:$H$501),0))</f>
      </c>
      <c r="K492">
        <f>IF(OR(A492="",H492=""),"",IF(I492&gt;=0,IF(J492&gt;=0,"明星","问号"),IF(J492&gt;=0,"金牛","瘦狗")))</f>
      </c>
      <c r="L492">
        <f>IF(K492="","",CHOOSE(MATCH(K492,{"明星","金牛","问号","瘦狗"},0),"加仓备货、保持价格","加流量：补关键词、开推广","优化：改主图、改标题、调价格","尽早下架，把资源让出来"))</f>
      </c>
      <c r="M492">
        <f>IF(A492="","",IF(AND(I492&gt;1,E492=0),"高曝光零销量",IF(AND(D492&gt;=30,E492=0),"有点击无转化","")))</f>
      </c>
    </row>
    <row r="493" spans="1:13" x14ac:dyDescent="0.25">
      <c r="A493" s="8"/>
      <c r="B493" s="8"/>
      <c r="C493" s="9"/>
      <c r="D493" s="8"/>
      <c r="E493" s="8"/>
      <c r="F493" s="10">
        <f>IF(OR(A493="",C493=0),"",D493/C493)</f>
      </c>
      <c r="G493" s="10">
        <f>IF(OR(A493="",D493=0),"",E493/D493)</f>
      </c>
      <c r="H493" s="10">
        <f>IF(OR(A493="",D493=0),"",(G493+1.96^2/(2*D493)-1.96*SQRT(G493*(1-G493)/D493+1.96^2/(4*D493^2)))/(1+1.96^2/D493))</f>
      </c>
      <c r="I493" s="11">
        <f>IF(A493="","",IFERROR((C493-AVERAGE($C$2:$C$501))/STDEV($C$2:$C$501),0))</f>
      </c>
      <c r="J493" s="11">
        <f>IF(OR(A493="",H493=""),"",IFERROR((H493-AVERAGE($H$2:$H$501))/STDEV($H$2:$H$501),0))</f>
      </c>
      <c r="K493">
        <f>IF(OR(A493="",H493=""),"",IF(I493&gt;=0,IF(J493&gt;=0,"明星","问号"),IF(J493&gt;=0,"金牛","瘦狗")))</f>
      </c>
      <c r="L493">
        <f>IF(K493="","",CHOOSE(MATCH(K493,{"明星","金牛","问号","瘦狗"},0),"加仓备货、保持价格","加流量：补关键词、开推广","优化：改主图、改标题、调价格","尽早下架，把资源让出来"))</f>
      </c>
      <c r="M493">
        <f>IF(A493="","",IF(AND(I493&gt;1,E493=0),"高曝光零销量",IF(AND(D493&gt;=30,E493=0),"有点击无转化","")))</f>
      </c>
    </row>
    <row r="494" spans="1:13" x14ac:dyDescent="0.25">
      <c r="A494" s="8"/>
      <c r="B494" s="8"/>
      <c r="C494" s="9"/>
      <c r="D494" s="8"/>
      <c r="E494" s="8"/>
      <c r="F494" s="10">
        <f>IF(OR(A494="",C494=0),"",D494/C494)</f>
      </c>
      <c r="G494" s="10">
        <f>IF(OR(A494="",D494=0),"",E494/D494)</f>
      </c>
      <c r="H494" s="10">
        <f>IF(OR(A494="",D494=0),"",(G494+1.96^2/(2*D494)-1.96*SQRT(G494*(1-G494)/D494+1.96^2/(4*D494^2)))/(1+1.96^2/D494))</f>
      </c>
      <c r="I494" s="11">
        <f>IF(A494="","",IFERROR((C494-AVERAGE($C$2:$C$501))/STDEV($C$2:$C$501),0))</f>
      </c>
      <c r="J494" s="11">
        <f>IF(OR(A494="",H494=""),"",IFERROR((H494-AVERAGE($H$2:$H$501))/STDEV($H$2:$H$501),0))</f>
      </c>
      <c r="K494">
        <f>IF(OR(A494="",H494=""),"",IF(I494&gt;=0,IF(J494&gt;=0,"明星","问号"),IF(J494&gt;=0,"金牛","瘦狗")))</f>
      </c>
      <c r="L494">
        <f>IF(K494="","",CHOOSE(MATCH(K494,{"明星","金牛","问号","瘦狗"},0),"加仓备货、保持价格","加流量：补关键词、开推广","优化：改主图、改标题、调价格","尽早下架，把资源让出来"))</f>
      </c>
      <c r="M494">
        <f>IF(A494="","",IF(AND(I494&gt;1,E494=0),"高曝光零销量",IF(AND(D494&gt;=30,E494=0),"有点击无转化","")))</f>
      </c>
    </row>
    <row r="495" spans="1:13" x14ac:dyDescent="0.25">
      <c r="A495" s="8"/>
      <c r="B495" s="8"/>
      <c r="C495" s="9"/>
      <c r="D495" s="8"/>
      <c r="E495" s="8"/>
      <c r="F495" s="10">
        <f>IF(OR(A495="",C495=0),"",D495/C495)</f>
      </c>
      <c r="G495" s="10">
        <f>IF(OR(A495="",D495=0),"",E495/D495)</f>
      </c>
      <c r="H495" s="10">
        <f>IF(OR(A495="",D495=0),"",(G495+1.96^2/(2*D495)-1.96*SQRT(G495*(1-G495)/D495+1.96^2/(4*D495^2)))/(1+1.96^2/D495))</f>
      </c>
      <c r="I495" s="11">
        <f>IF(A495="","",IFERROR((C495-AVERAGE($C$2:$C$501))/STDEV($C$2:$C$501),0))</f>
      </c>
      <c r="J495" s="11">
        <f>IF(OR(A495="",H495=""),"",IFERROR((H495-AVERAGE($H$2:$H$501))/STDEV($H$2:$H$501),0))</f>
      </c>
      <c r="K495">
        <f>IF(OR(A495="",H495=""),"",IF(I495&gt;=0,IF(J495&gt;=0,"明星","问号"),IF(J495&gt;=0,"金牛","瘦狗")))</f>
      </c>
      <c r="L495">
        <f>IF(K495="","",CHOOSE(MATCH(K495,{"明星","金牛","问号","瘦狗"},0),"加仓备货、保持价格","加流量：补关键词、开推广","优化：改主图、改标题、调价格","尽早下架，把资源让出来"))</f>
      </c>
      <c r="M495">
        <f>IF(A495="","",IF(AND(I495&gt;1,E495=0),"高曝光零销量",IF(AND(D495&gt;=30,E495=0),"有点击无转化","")))</f>
      </c>
    </row>
    <row r="496" spans="1:13" x14ac:dyDescent="0.25">
      <c r="A496" s="8"/>
      <c r="B496" s="8"/>
      <c r="C496" s="9"/>
      <c r="D496" s="8"/>
      <c r="E496" s="8"/>
      <c r="F496" s="10">
        <f>IF(OR(A496="",C496=0),"",D496/C496)</f>
      </c>
      <c r="G496" s="10">
        <f>IF(OR(A496="",D496=0),"",E496/D496)</f>
      </c>
      <c r="H496" s="10">
        <f>IF(OR(A496="",D496=0),"",(G496+1.96^2/(2*D496)-1.96*SQRT(G496*(1-G496)/D496+1.96^2/(4*D496^2)))/(1+1.96^2/D496))</f>
      </c>
      <c r="I496" s="11">
        <f>IF(A496="","",IFERROR((C496-AVERAGE($C$2:$C$501))/STDEV($C$2:$C$501),0))</f>
      </c>
      <c r="J496" s="11">
        <f>IF(OR(A496="",H496=""),"",IFERROR((H496-AVERAGE($H$2:$H$501))/STDEV($H$2:$H$501),0))</f>
      </c>
      <c r="K496">
        <f>IF(OR(A496="",H496=""),"",IF(I496&gt;=0,IF(J496&gt;=0,"明星","问号"),IF(J496&gt;=0,"金牛","瘦狗")))</f>
      </c>
      <c r="L496">
        <f>IF(K496="","",CHOOSE(MATCH(K496,{"明星","金牛","问号","瘦狗"},0),"加仓备货、保持价格","加流量：补关键词、开推广","优化：改主图、改标题、调价格","尽早下架，把资源让出来"))</f>
      </c>
      <c r="M496">
        <f>IF(A496="","",IF(AND(I496&gt;1,E496=0),"高曝光零销量",IF(AND(D496&gt;=30,E496=0),"有点击无转化","")))</f>
      </c>
    </row>
    <row r="497" spans="1:13" x14ac:dyDescent="0.25">
      <c r="A497" s="8"/>
      <c r="B497" s="8"/>
      <c r="C497" s="9"/>
      <c r="D497" s="8"/>
      <c r="E497" s="8"/>
      <c r="F497" s="10">
        <f>IF(OR(A497="",C497=0),"",D497/C497)</f>
      </c>
      <c r="G497" s="10">
        <f>IF(OR(A497="",D497=0),"",E497/D497)</f>
      </c>
      <c r="H497" s="10">
        <f>IF(OR(A497="",D497=0),"",(G497+1.96^2/(2*D497)-1.96*SQRT(G497*(1-G497)/D497+1.96^2/(4*D497^2)))/(1+1.96^2/D497))</f>
      </c>
      <c r="I497" s="11">
        <f>IF(A497="","",IFERROR((C497-AVERAGE($C$2:$C$501))/STDEV($C$2:$C$501),0))</f>
      </c>
      <c r="J497" s="11">
        <f>IF(OR(A497="",H497=""),"",IFERROR((H497-AVERAGE($H$2:$H$501))/STDEV($H$2:$H$501),0))</f>
      </c>
      <c r="K497">
        <f>IF(OR(A497="",H497=""),"",IF(I497&gt;=0,IF(J497&gt;=0,"明星","问号"),IF(J497&gt;=0,"金牛","瘦狗")))</f>
      </c>
      <c r="L497">
        <f>IF(K497="","",CHOOSE(MATCH(K497,{"明星","金牛","问号","瘦狗"},0),"加仓备货、保持价格","加流量：补关键词、开推广","优化：改主图、改标题、调价格","尽早下架，把资源让出来"))</f>
      </c>
      <c r="M497">
        <f>IF(A497="","",IF(AND(I497&gt;1,E497=0),"高曝光零销量",IF(AND(D497&gt;=30,E497=0),"有点击无转化","")))</f>
      </c>
    </row>
    <row r="498" spans="1:13" x14ac:dyDescent="0.25">
      <c r="A498" s="8"/>
      <c r="B498" s="8"/>
      <c r="C498" s="9"/>
      <c r="D498" s="8"/>
      <c r="E498" s="8"/>
      <c r="F498" s="10">
        <f>IF(OR(A498="",C498=0),"",D498/C498)</f>
      </c>
      <c r="G498" s="10">
        <f>IF(OR(A498="",D498=0),"",E498/D498)</f>
      </c>
      <c r="H498" s="10">
        <f>IF(OR(A498="",D498=0),"",(G498+1.96^2/(2*D498)-1.96*SQRT(G498*(1-G498)/D498+1.96^2/(4*D498^2)))/(1+1.96^2/D498))</f>
      </c>
      <c r="I498" s="11">
        <f>IF(A498="","",IFERROR((C498-AVERAGE($C$2:$C$501))/STDEV($C$2:$C$501),0))</f>
      </c>
      <c r="J498" s="11">
        <f>IF(OR(A498="",H498=""),"",IFERROR((H498-AVERAGE($H$2:$H$501))/STDEV($H$2:$H$501),0))</f>
      </c>
      <c r="K498">
        <f>IF(OR(A498="",H498=""),"",IF(I498&gt;=0,IF(J498&gt;=0,"明星","问号"),IF(J498&gt;=0,"金牛","瘦狗")))</f>
      </c>
      <c r="L498">
        <f>IF(K498="","",CHOOSE(MATCH(K498,{"明星","金牛","问号","瘦狗"},0),"加仓备货、保持价格","加流量：补关键词、开推广","优化：改主图、改标题、调价格","尽早下架，把资源让出来"))</f>
      </c>
      <c r="M498">
        <f>IF(A498="","",IF(AND(I498&gt;1,E498=0),"高曝光零销量",IF(AND(D498&gt;=30,E498=0),"有点击无转化","")))</f>
      </c>
    </row>
    <row r="499" spans="1:13" x14ac:dyDescent="0.25">
      <c r="A499" s="8"/>
      <c r="B499" s="8"/>
      <c r="C499" s="9"/>
      <c r="D499" s="8"/>
      <c r="E499" s="8"/>
      <c r="F499" s="10">
        <f>IF(OR(A499="",C499=0),"",D499/C499)</f>
      </c>
      <c r="G499" s="10">
        <f>IF(OR(A499="",D499=0),"",E499/D499)</f>
      </c>
      <c r="H499" s="10">
        <f>IF(OR(A499="",D499=0),"",(G499+1.96^2/(2*D499)-1.96*SQRT(G499*(1-G499)/D499+1.96^2/(4*D499^2)))/(1+1.96^2/D499))</f>
      </c>
      <c r="I499" s="11">
        <f>IF(A499="","",IFERROR((C499-AVERAGE($C$2:$C$501))/STDEV($C$2:$C$501),0))</f>
      </c>
      <c r="J499" s="11">
        <f>IF(OR(A499="",H499=""),"",IFERROR((H499-AVERAGE($H$2:$H$501))/STDEV($H$2:$H$501),0))</f>
      </c>
      <c r="K499">
        <f>IF(OR(A499="",H499=""),"",IF(I499&gt;=0,IF(J499&gt;=0,"明星","问号"),IF(J499&gt;=0,"金牛","瘦狗")))</f>
      </c>
      <c r="L499">
        <f>IF(K499="","",CHOOSE(MATCH(K499,{"明星","金牛","问号","瘦狗"},0),"加仓备货、保持价格","加流量：补关键词、开推广","优化：改主图、改标题、调价格","尽早下架，把资源让出来"))</f>
      </c>
      <c r="M499">
        <f>IF(A499="","",IF(AND(I499&gt;1,E499=0),"高曝光零销量",IF(AND(D499&gt;=30,E499=0),"有点击无转化","")))</f>
      </c>
    </row>
    <row r="500" spans="1:13" x14ac:dyDescent="0.25">
      <c r="A500" s="8"/>
      <c r="B500" s="8"/>
      <c r="C500" s="9"/>
      <c r="D500" s="8"/>
      <c r="E500" s="8"/>
      <c r="F500" s="10">
        <f>IF(OR(A500="",C500=0),"",D500/C500)</f>
      </c>
      <c r="G500" s="10">
        <f>IF(OR(A500="",D500=0),"",E500/D500)</f>
      </c>
      <c r="H500" s="10">
        <f>IF(OR(A500="",D500=0),"",(G500+1.96^2/(2*D500)-1.96*SQRT(G500*(1-G500)/D500+1.96^2/(4*D500^2)))/(1+1.96^2/D500))</f>
      </c>
      <c r="I500" s="11">
        <f>IF(A500="","",IFERROR((C500-AVERAGE($C$2:$C$501))/STDEV($C$2:$C$501),0))</f>
      </c>
      <c r="J500" s="11">
        <f>IF(OR(A500="",H500=""),"",IFERROR((H500-AVERAGE($H$2:$H$501))/STDEV($H$2:$H$501),0))</f>
      </c>
      <c r="K500">
        <f>IF(OR(A500="",H500=""),"",IF(I500&gt;=0,IF(J500&gt;=0,"明星","问号"),IF(J500&gt;=0,"金牛","瘦狗")))</f>
      </c>
      <c r="L500">
        <f>IF(K500="","",CHOOSE(MATCH(K500,{"明星","金牛","问号","瘦狗"},0),"加仓备货、保持价格","加流量：补关键词、开推广","优化：改主图、改标题、调价格","尽早下架，把资源让出来"))</f>
      </c>
      <c r="M500">
        <f>IF(A500="","",IF(AND(I500&gt;1,E500=0),"高曝光零销量",IF(AND(D500&gt;=30,E500=0),"有点击无转化","")))</f>
      </c>
    </row>
    <row r="501" spans="1:13" x14ac:dyDescent="0.25">
      <c r="A501" s="8"/>
      <c r="B501" s="8"/>
      <c r="C501" s="9"/>
      <c r="D501" s="8"/>
      <c r="E501" s="8"/>
      <c r="F501" s="10">
        <f>IF(OR(A501="",C501=0),"",D501/C501)</f>
      </c>
      <c r="G501" s="10">
        <f>IF(OR(A501="",D501=0),"",E501/D501)</f>
      </c>
      <c r="H501" s="10">
        <f>IF(OR(A501="",D501=0),"",(G501+1.96^2/(2*D501)-1.96*SQRT(G501*(1-G501)/D501+1.96^2/(4*D501^2)))/(1+1.96^2/D501))</f>
      </c>
      <c r="I501" s="11">
        <f>IF(A501="","",IFERROR((C501-AVERAGE($C$2:$C$501))/STDEV($C$2:$C$501),0))</f>
      </c>
      <c r="J501" s="11">
        <f>IF(OR(A501="",H501=""),"",IFERROR((H501-AVERAGE($H$2:$H$501))/STDEV($H$2:$H$501),0))</f>
      </c>
      <c r="K501">
        <f>IF(OR(A501="",H501=""),"",IF(I501&gt;=0,IF(J501&gt;=0,"明星","问号"),IF(J501&gt;=0,"金牛","瘦狗")))</f>
      </c>
      <c r="L501">
        <f>IF(K501="","",CHOOSE(MATCH(K501,{"明星","金牛","问号","瘦狗"},0),"加仓备货、保持价格","加流量：补关键词、开推广","优化：改主图、改标题、调价格","尽早下架，把资源让出来"))</f>
      </c>
      <c r="M501">
        <f>IF(A501="","",IF(AND(I501&gt;1,E501=0),"高曝光零销量",IF(AND(D501&gt;=30,E501=0),"有点击无转化","")))</f>
      </c>
    </row>
  </sheetData>
  <conditionalFormatting sqref="K2:K501">
    <cfRule type="containsText" dxfId="0" priority="1">
      <formula>NOT(ISERROR(SEARCH("明星",K2)))</formula>
    </cfRule>
    <cfRule type="containsText" dxfId="1" priority="2">
      <formula>NOT(ISERROR(SEARCH("瘦狗",K2)))</formula>
    </cfRule>
    <cfRule type="containsText" dxfId="2" priority="3">
      <formula>NOT(ISERROR(SEARCH("问号",K2)))</formula>
    </cfRule>
    <cfRule type="containsText" dxfId="3" priority="4">
      <formula>NOT(ISERROR(SEARCH("金牛",K2)))</formula>
    </cfRule>
  </conditionalFormatting>
  <conditionalFormatting sqref="M2:M501">
    <cfRule type="containsText" dxfId="4" priority="5">
      <formula>NOT(ISERROR(SEARCH("零",M2)))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6" customWidth="1"/>
    <col min="3" max="3" width="18" customWidth="1"/>
    <col min="4" max="4" width="16" customWidth="1"/>
    <col min="5" max="5" width="44" customWidth="1"/>
  </cols>
  <sheetData>
    <row r="2" ht="32" customHeight="1" spans="2:2" x14ac:dyDescent="0.25">
      <c r="B2" s="12" t="s">
        <v>78</v>
      </c>
    </row>
    <row r="3" spans="2:2" x14ac:dyDescent="0.25">
      <c r="B3" t="s">
        <v>2</v>
      </c>
    </row>
    <row r="4" ht="22" customHeight="1" spans="2:5" x14ac:dyDescent="0.25">
      <c r="B4" s="13" t="s">
        <v>79</v>
      </c>
      <c r="C4" s="13"/>
      <c r="D4" s="13"/>
      <c r="E4" s="13"/>
    </row>
    <row r="5" spans="2:5" x14ac:dyDescent="0.25">
      <c r="B5" s="14" t="s">
        <v>80</v>
      </c>
      <c r="C5" s="15">
        <f>COUNTA(商品数据!A2:A501)</f>
      </c>
      <c r="D5" s="14"/>
      <c r="E5" s="14" t="s">
        <v>2</v>
      </c>
    </row>
    <row r="6" spans="2:5" x14ac:dyDescent="0.25">
      <c r="B6" s="14" t="s">
        <v>81</v>
      </c>
      <c r="C6" s="16">
        <f>SUM(商品数据!C2:C501)</f>
      </c>
      <c r="D6" s="14"/>
      <c r="E6" s="14" t="s">
        <v>2</v>
      </c>
    </row>
    <row r="7" spans="2:5" x14ac:dyDescent="0.25">
      <c r="B7" s="14" t="s">
        <v>82</v>
      </c>
      <c r="C7" s="16">
        <f>SUM(商品数据!D2:D501)</f>
      </c>
      <c r="D7" s="14"/>
      <c r="E7" s="14" t="s">
        <v>2</v>
      </c>
    </row>
    <row r="8" spans="2:5" x14ac:dyDescent="0.25">
      <c r="B8" s="14" t="s">
        <v>83</v>
      </c>
      <c r="C8" s="16">
        <f>SUM(商品数据!E2:E501)</f>
      </c>
      <c r="D8" s="14"/>
      <c r="E8" s="14" t="s">
        <v>2</v>
      </c>
    </row>
    <row r="9" spans="2:5" x14ac:dyDescent="0.25">
      <c r="B9" s="14" t="s">
        <v>84</v>
      </c>
      <c r="C9" s="17">
        <f>IFERROR(C7/C6,0)</f>
      </c>
      <c r="D9" s="14"/>
      <c r="E9" s="14" t="s">
        <v>85</v>
      </c>
    </row>
    <row r="10" spans="2:5" x14ac:dyDescent="0.25">
      <c r="B10" s="14" t="s">
        <v>86</v>
      </c>
      <c r="C10" s="17">
        <f>IFERROR(C8/C7,0)</f>
      </c>
      <c r="D10" s="14"/>
      <c r="E10" s="14" t="s">
        <v>87</v>
      </c>
    </row>
    <row r="11" spans="2:2" x14ac:dyDescent="0.25">
      <c r="B11" t="s">
        <v>2</v>
      </c>
    </row>
    <row r="12" ht="22" customHeight="1" spans="2:5" x14ac:dyDescent="0.25">
      <c r="B12" s="13" t="s">
        <v>88</v>
      </c>
      <c r="C12" s="13" t="s">
        <v>89</v>
      </c>
      <c r="D12" s="13" t="s">
        <v>90</v>
      </c>
      <c r="E12" s="13" t="s">
        <v>91</v>
      </c>
    </row>
    <row r="13" spans="2:5" x14ac:dyDescent="0.25">
      <c r="B13" s="14" t="s">
        <v>92</v>
      </c>
      <c r="C13" s="18">
        <f>COUNTIF(商品数据!K2:K501,"明星")</f>
      </c>
      <c r="D13" s="19">
        <f>IFERROR(C13/$C$5,0)</f>
      </c>
      <c r="E13" s="14" t="s">
        <v>93</v>
      </c>
    </row>
    <row r="14" spans="2:5" x14ac:dyDescent="0.25">
      <c r="B14" s="14" t="s">
        <v>94</v>
      </c>
      <c r="C14" s="18">
        <f>COUNTIF(商品数据!K2:K501,"金牛")</f>
      </c>
      <c r="D14" s="19">
        <f>IFERROR(C14/$C$5,0)</f>
      </c>
      <c r="E14" s="14" t="s">
        <v>95</v>
      </c>
    </row>
    <row r="15" spans="2:5" x14ac:dyDescent="0.25">
      <c r="B15" s="14" t="s">
        <v>96</v>
      </c>
      <c r="C15" s="18">
        <f>COUNTIF(商品数据!K2:K501,"问号")</f>
      </c>
      <c r="D15" s="19">
        <f>IFERROR(C15/$C$5,0)</f>
      </c>
      <c r="E15" s="14" t="s">
        <v>97</v>
      </c>
    </row>
    <row r="16" spans="2:5" x14ac:dyDescent="0.25">
      <c r="B16" s="14" t="s">
        <v>98</v>
      </c>
      <c r="C16" s="18">
        <f>COUNTIF(商品数据!K2:K501,"瘦狗")</f>
      </c>
      <c r="D16" s="19">
        <f>IFERROR(C16/$C$5,0)</f>
      </c>
      <c r="E16" s="14" t="s">
        <v>99</v>
      </c>
    </row>
    <row r="17" spans="2:2" x14ac:dyDescent="0.25">
      <c r="B17" t="s">
        <v>2</v>
      </c>
    </row>
    <row r="18" ht="22" customHeight="1" spans="2:5" x14ac:dyDescent="0.25">
      <c r="B18" s="13" t="s">
        <v>100</v>
      </c>
      <c r="C18" s="13" t="s">
        <v>89</v>
      </c>
      <c r="D18" s="13" t="s">
        <v>90</v>
      </c>
      <c r="E18" s="13" t="s">
        <v>2</v>
      </c>
    </row>
    <row r="19" spans="2:5" x14ac:dyDescent="0.25">
      <c r="B19" s="14" t="s">
        <v>101</v>
      </c>
      <c r="C19" s="18">
        <f>COUNTIF(商品数据!M2:M501,"高曝光零销量")</f>
      </c>
      <c r="D19" s="19">
        <f>IFERROR(C19/$C$5,0)</f>
      </c>
      <c r="E19" s="14" t="s">
        <v>102</v>
      </c>
    </row>
    <row r="20" spans="2:5" x14ac:dyDescent="0.25">
      <c r="B20" s="14" t="s">
        <v>103</v>
      </c>
      <c r="C20" s="18">
        <f>COUNTIF(商品数据!M2:M501,"有点击无转化")</f>
      </c>
      <c r="D20" s="19">
        <f>IFERROR(C20/$C$5,0)</f>
      </c>
      <c r="E20" s="14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1" width="6" customWidth="1"/>
    <col min="32" max="40" width="10" customWidth="1"/>
    <col min="41" max="41" width="30" customWidth="1"/>
  </cols>
  <sheetData>
    <row r="1" ht="28" customHeight="1" spans="1:41" x14ac:dyDescent="0.25">
      <c r="A1" s="7" t="s">
        <v>20</v>
      </c>
      <c r="B1" s="7" t="s">
        <v>105</v>
      </c>
      <c r="C1" s="7" t="s">
        <v>106</v>
      </c>
      <c r="D1" s="7" t="s">
        <v>107</v>
      </c>
      <c r="E1" s="7" t="s">
        <v>108</v>
      </c>
      <c r="F1" s="7" t="s">
        <v>109</v>
      </c>
      <c r="G1" s="7" t="s">
        <v>110</v>
      </c>
      <c r="H1" s="7" t="s">
        <v>111</v>
      </c>
      <c r="I1" s="7" t="s">
        <v>112</v>
      </c>
      <c r="J1" s="7" t="s">
        <v>113</v>
      </c>
      <c r="K1" s="7" t="s">
        <v>114</v>
      </c>
      <c r="L1" s="7" t="s">
        <v>115</v>
      </c>
      <c r="M1" s="7" t="s">
        <v>116</v>
      </c>
      <c r="N1" s="7" t="s">
        <v>117</v>
      </c>
      <c r="O1" s="7" t="s">
        <v>118</v>
      </c>
      <c r="P1" s="7" t="s">
        <v>119</v>
      </c>
      <c r="Q1" s="7" t="s">
        <v>120</v>
      </c>
      <c r="R1" s="7" t="s">
        <v>121</v>
      </c>
      <c r="S1" s="7" t="s">
        <v>122</v>
      </c>
      <c r="T1" s="7" t="s">
        <v>123</v>
      </c>
      <c r="U1" s="7" t="s">
        <v>124</v>
      </c>
      <c r="V1" s="7" t="s">
        <v>125</v>
      </c>
      <c r="W1" s="7" t="s">
        <v>126</v>
      </c>
      <c r="X1" s="7" t="s">
        <v>127</v>
      </c>
      <c r="Y1" s="7" t="s">
        <v>128</v>
      </c>
      <c r="Z1" s="7" t="s">
        <v>129</v>
      </c>
      <c r="AA1" s="7" t="s">
        <v>130</v>
      </c>
      <c r="AB1" s="7" t="s">
        <v>131</v>
      </c>
      <c r="AC1" s="7" t="s">
        <v>132</v>
      </c>
      <c r="AD1" s="7" t="s">
        <v>133</v>
      </c>
      <c r="AE1" s="7" t="s">
        <v>134</v>
      </c>
      <c r="AF1" s="7" t="s">
        <v>135</v>
      </c>
      <c r="AG1" s="7" t="s">
        <v>136</v>
      </c>
      <c r="AH1" s="7" t="s">
        <v>137</v>
      </c>
      <c r="AI1" s="7" t="s">
        <v>138</v>
      </c>
      <c r="AJ1" s="7" t="s">
        <v>139</v>
      </c>
      <c r="AK1" s="7" t="s">
        <v>140</v>
      </c>
      <c r="AL1" s="7" t="s">
        <v>141</v>
      </c>
      <c r="AM1" s="7" t="s">
        <v>142</v>
      </c>
      <c r="AN1" s="7" t="s">
        <v>143</v>
      </c>
      <c r="AO1" s="7" t="s">
        <v>144</v>
      </c>
    </row>
    <row r="2" spans="1:41" x14ac:dyDescent="0.25">
      <c r="A2" s="8" t="s">
        <v>145</v>
      </c>
      <c r="B2" s="8">
        <v>9</v>
      </c>
      <c r="C2" s="8">
        <v>10</v>
      </c>
      <c r="D2" s="8">
        <v>9</v>
      </c>
      <c r="E2" s="8">
        <v>11</v>
      </c>
      <c r="F2" s="8">
        <v>9</v>
      </c>
      <c r="G2" s="8">
        <v>9</v>
      </c>
      <c r="H2" s="8">
        <v>9</v>
      </c>
      <c r="I2" s="8">
        <v>10</v>
      </c>
      <c r="J2" s="8">
        <v>9</v>
      </c>
      <c r="K2" s="8">
        <v>10</v>
      </c>
      <c r="L2" s="8">
        <v>10</v>
      </c>
      <c r="M2" s="8">
        <v>10</v>
      </c>
      <c r="N2" s="8">
        <v>10</v>
      </c>
      <c r="O2" s="8">
        <v>11</v>
      </c>
      <c r="P2" s="8">
        <v>10</v>
      </c>
      <c r="Q2" s="8">
        <v>10</v>
      </c>
      <c r="R2" s="8">
        <v>9</v>
      </c>
      <c r="S2" s="8">
        <v>11</v>
      </c>
      <c r="T2" s="8">
        <v>10</v>
      </c>
      <c r="U2" s="8">
        <v>10</v>
      </c>
      <c r="V2" s="8">
        <v>11</v>
      </c>
      <c r="W2" s="8">
        <v>10</v>
      </c>
      <c r="X2" s="8">
        <v>10</v>
      </c>
      <c r="Y2" s="8">
        <v>11</v>
      </c>
      <c r="Z2" s="8">
        <v>11</v>
      </c>
      <c r="AA2" s="8">
        <v>10</v>
      </c>
      <c r="AB2" s="8">
        <v>10</v>
      </c>
      <c r="AC2" s="8">
        <v>10</v>
      </c>
      <c r="AD2" s="8">
        <v>11</v>
      </c>
      <c r="AE2" s="8">
        <v>11</v>
      </c>
      <c r="AF2" s="20">
        <f>IF(COUNT(B2:AE2)=0,"",AVERAGE(B2:AE2))</f>
      </c>
      <c r="AG2" s="20">
        <f>IF(COUNT(B2:AE2)=0,"",MEDIAN(B2:AE2))</f>
      </c>
      <c r="AH2" s="20">
        <f>IF(COUNT(B2:AE2)&lt;2,"",STDEV(B2:AE2))</f>
      </c>
      <c r="AI2" s="11">
        <f>IF(OR(AF2="",AF2=0),"",AH2/AF2)</f>
      </c>
      <c r="AJ2">
        <f>IF(AI2="","",IF(AI2&lt;0.5,"稳定",IF(AI2&lt;=1,"一般波动","剧烈波动")))</f>
      </c>
      <c r="AK2" s="8">
        <v>9</v>
      </c>
      <c r="AL2" s="8">
        <v>20</v>
      </c>
      <c r="AM2">
        <f>IF(OR(AH2="",AK2=""),"",ROUNDUP(1.65*AH2*SQRT(AK2),0))</f>
      </c>
      <c r="AN2">
        <f>IF(AM2="","",MAX(0,ROUNDUP(IF(AJ2="稳定",AF2,AG2)*AK2+AM2-N(AL2),0)))</f>
      </c>
      <c r="AO2">
        <f>IF(AJ2="","",IF(AJ2="稳定","按平均值备货，可批量采购压成本",IF(AJ2="一般波动","按中位数备货，缩短补货周期","小批量多批次，或一件代发不压库存")))</f>
      </c>
    </row>
    <row r="3" spans="1:41" x14ac:dyDescent="0.25">
      <c r="A3" s="8" t="s">
        <v>146</v>
      </c>
      <c r="B3" s="8">
        <v>11</v>
      </c>
      <c r="C3" s="8">
        <v>23</v>
      </c>
      <c r="D3" s="8">
        <v>14</v>
      </c>
      <c r="E3" s="8">
        <v>19</v>
      </c>
      <c r="F3" s="8">
        <v>8</v>
      </c>
      <c r="G3" s="8">
        <v>0</v>
      </c>
      <c r="H3" s="8">
        <v>22</v>
      </c>
      <c r="I3" s="8">
        <v>11</v>
      </c>
      <c r="J3" s="8">
        <v>14</v>
      </c>
      <c r="K3" s="8">
        <v>7</v>
      </c>
      <c r="L3" s="8">
        <v>17</v>
      </c>
      <c r="M3" s="8">
        <v>17</v>
      </c>
      <c r="N3" s="8">
        <v>10</v>
      </c>
      <c r="O3" s="8">
        <v>9</v>
      </c>
      <c r="P3" s="8">
        <v>20</v>
      </c>
      <c r="Q3" s="8">
        <v>16</v>
      </c>
      <c r="R3" s="8">
        <v>0</v>
      </c>
      <c r="S3" s="8">
        <v>7</v>
      </c>
      <c r="T3" s="8">
        <v>9</v>
      </c>
      <c r="U3" s="8">
        <v>23</v>
      </c>
      <c r="V3" s="8">
        <v>14</v>
      </c>
      <c r="W3" s="8">
        <v>1</v>
      </c>
      <c r="X3" s="8">
        <v>15</v>
      </c>
      <c r="Y3" s="8">
        <v>1</v>
      </c>
      <c r="Z3" s="8">
        <v>2</v>
      </c>
      <c r="AA3" s="8">
        <v>11</v>
      </c>
      <c r="AB3" s="8">
        <v>5</v>
      </c>
      <c r="AC3" s="8">
        <v>0</v>
      </c>
      <c r="AD3" s="8">
        <v>22</v>
      </c>
      <c r="AE3" s="8">
        <v>10</v>
      </c>
      <c r="AF3" s="20">
        <f>IF(COUNT(B3:AE3)=0,"",AVERAGE(B3:AE3))</f>
      </c>
      <c r="AG3" s="20">
        <f>IF(COUNT(B3:AE3)=0,"",MEDIAN(B3:AE3))</f>
      </c>
      <c r="AH3" s="20">
        <f>IF(COUNT(B3:AE3)&lt;2,"",STDEV(B3:AE3))</f>
      </c>
      <c r="AI3" s="11">
        <f>IF(OR(AF3="",AF3=0),"",AH3/AF3)</f>
      </c>
      <c r="AJ3">
        <f>IF(AI3="","",IF(AI3&lt;0.5,"稳定",IF(AI3&lt;=1,"一般波动","剧烈波动")))</f>
      </c>
      <c r="AK3" s="8">
        <v>9</v>
      </c>
      <c r="AL3" s="8">
        <v>20</v>
      </c>
      <c r="AM3">
        <f>IF(OR(AH3="",AK3=""),"",ROUNDUP(1.65*AH3*SQRT(AK3),0))</f>
      </c>
      <c r="AN3">
        <f>IF(AM3="","",MAX(0,ROUNDUP(IF(AJ3="稳定",AF3,AG3)*AK3+AM3-N(AL3),0)))</f>
      </c>
      <c r="AO3">
        <f>IF(AJ3="","",IF(AJ3="稳定","按平均值备货，可批量采购压成本",IF(AJ3="一般波动","按中位数备货，缩短补货周期","小批量多批次，或一件代发不压库存")))</f>
      </c>
    </row>
    <row r="4" spans="1:41" x14ac:dyDescent="0.25">
      <c r="A4" s="8" t="s">
        <v>147</v>
      </c>
      <c r="B4" s="8">
        <v>0</v>
      </c>
      <c r="C4" s="8">
        <v>0</v>
      </c>
      <c r="D4" s="8">
        <v>0</v>
      </c>
      <c r="E4" s="8">
        <v>15</v>
      </c>
      <c r="F4" s="8">
        <v>0</v>
      </c>
      <c r="G4" s="8">
        <v>20</v>
      </c>
      <c r="H4" s="8">
        <v>0</v>
      </c>
      <c r="I4" s="8">
        <v>30</v>
      </c>
      <c r="J4" s="8">
        <v>12</v>
      </c>
      <c r="K4" s="8">
        <v>0</v>
      </c>
      <c r="L4" s="8">
        <v>26</v>
      </c>
      <c r="M4" s="8">
        <v>0</v>
      </c>
      <c r="N4" s="8">
        <v>0</v>
      </c>
      <c r="O4" s="8">
        <v>1</v>
      </c>
      <c r="P4" s="8">
        <v>30</v>
      </c>
      <c r="Q4" s="8">
        <v>10</v>
      </c>
      <c r="R4" s="8">
        <v>0</v>
      </c>
      <c r="S4" s="8">
        <v>0</v>
      </c>
      <c r="T4" s="8">
        <v>5</v>
      </c>
      <c r="U4" s="8">
        <v>0</v>
      </c>
      <c r="V4" s="8">
        <v>0</v>
      </c>
      <c r="W4" s="8">
        <v>7</v>
      </c>
      <c r="X4" s="8">
        <v>0</v>
      </c>
      <c r="Y4" s="8">
        <v>0</v>
      </c>
      <c r="Z4" s="8">
        <v>0</v>
      </c>
      <c r="AA4" s="8">
        <v>20</v>
      </c>
      <c r="AB4" s="8">
        <v>3</v>
      </c>
      <c r="AC4" s="8">
        <v>9</v>
      </c>
      <c r="AD4" s="8">
        <v>30</v>
      </c>
      <c r="AE4" s="8">
        <v>0</v>
      </c>
      <c r="AF4" s="20">
        <f>IF(COUNT(B4:AE4)=0,"",AVERAGE(B4:AE4))</f>
      </c>
      <c r="AG4" s="20">
        <f>IF(COUNT(B4:AE4)=0,"",MEDIAN(B4:AE4))</f>
      </c>
      <c r="AH4" s="20">
        <f>IF(COUNT(B4:AE4)&lt;2,"",STDEV(B4:AE4))</f>
      </c>
      <c r="AI4" s="11">
        <f>IF(OR(AF4="",AF4=0),"",AH4/AF4)</f>
      </c>
      <c r="AJ4">
        <f>IF(AI4="","",IF(AI4&lt;0.5,"稳定",IF(AI4&lt;=1,"一般波动","剧烈波动")))</f>
      </c>
      <c r="AK4" s="8">
        <v>9</v>
      </c>
      <c r="AL4" s="8">
        <v>20</v>
      </c>
      <c r="AM4">
        <f>IF(OR(AH4="",AK4=""),"",ROUNDUP(1.65*AH4*SQRT(AK4),0))</f>
      </c>
      <c r="AN4">
        <f>IF(AM4="","",MAX(0,ROUNDUP(IF(AJ4="稳定",AF4,AG4)*AK4+AM4-N(AL4),0)))</f>
      </c>
      <c r="AO4">
        <f>IF(AJ4="","",IF(AJ4="稳定","按平均值备货，可批量采购压成本",IF(AJ4="一般波动","按中位数备货，缩短补货周期","小批量多批次，或一件代发不压库存")))</f>
      </c>
    </row>
    <row r="5" spans="1:41" x14ac:dyDescent="0.25">
      <c r="A5" s="8" t="s">
        <v>148</v>
      </c>
      <c r="B5" s="8">
        <v>1</v>
      </c>
      <c r="C5" s="8">
        <v>1</v>
      </c>
      <c r="D5" s="8">
        <v>1</v>
      </c>
      <c r="E5" s="8">
        <v>30</v>
      </c>
      <c r="F5" s="8">
        <v>0</v>
      </c>
      <c r="G5" s="8">
        <v>0</v>
      </c>
      <c r="H5" s="8">
        <v>2</v>
      </c>
      <c r="I5" s="8">
        <v>3</v>
      </c>
      <c r="J5" s="8">
        <v>0</v>
      </c>
      <c r="K5" s="8">
        <v>2</v>
      </c>
      <c r="L5" s="8">
        <v>1</v>
      </c>
      <c r="M5" s="8">
        <v>1</v>
      </c>
      <c r="N5" s="8">
        <v>1</v>
      </c>
      <c r="O5" s="8">
        <v>30</v>
      </c>
      <c r="P5" s="8">
        <v>2</v>
      </c>
      <c r="Q5" s="8">
        <v>1</v>
      </c>
      <c r="R5" s="8">
        <v>1</v>
      </c>
      <c r="S5" s="8">
        <v>2</v>
      </c>
      <c r="T5" s="8">
        <v>3</v>
      </c>
      <c r="U5" s="8">
        <v>3</v>
      </c>
      <c r="V5" s="8">
        <v>1</v>
      </c>
      <c r="W5" s="8">
        <v>3</v>
      </c>
      <c r="X5" s="8">
        <v>2</v>
      </c>
      <c r="Y5" s="8">
        <v>30</v>
      </c>
      <c r="Z5" s="8">
        <v>1</v>
      </c>
      <c r="AA5" s="8">
        <v>0</v>
      </c>
      <c r="AB5" s="8">
        <v>1</v>
      </c>
      <c r="AC5" s="8">
        <v>0</v>
      </c>
      <c r="AD5" s="8">
        <v>2</v>
      </c>
      <c r="AE5" s="8">
        <v>2</v>
      </c>
      <c r="AF5" s="20">
        <f>IF(COUNT(B5:AE5)=0,"",AVERAGE(B5:AE5))</f>
      </c>
      <c r="AG5" s="20">
        <f>IF(COUNT(B5:AE5)=0,"",MEDIAN(B5:AE5))</f>
      </c>
      <c r="AH5" s="20">
        <f>IF(COUNT(B5:AE5)&lt;2,"",STDEV(B5:AE5))</f>
      </c>
      <c r="AI5" s="11">
        <f>IF(OR(AF5="",AF5=0),"",AH5/AF5)</f>
      </c>
      <c r="AJ5">
        <f>IF(AI5="","",IF(AI5&lt;0.5,"稳定",IF(AI5&lt;=1,"一般波动","剧烈波动")))</f>
      </c>
      <c r="AK5" s="8">
        <v>9</v>
      </c>
      <c r="AL5" s="8">
        <v>20</v>
      </c>
      <c r="AM5">
        <f>IF(OR(AH5="",AK5=""),"",ROUNDUP(1.65*AH5*SQRT(AK5),0))</f>
      </c>
      <c r="AN5">
        <f>IF(AM5="","",MAX(0,ROUNDUP(IF(AJ5="稳定",AF5,AG5)*AK5+AM5-N(AL5),0)))</f>
      </c>
      <c r="AO5">
        <f>IF(AJ5="","",IF(AJ5="稳定","按平均值备货，可批量采购压成本",IF(AJ5="一般波动","按中位数备货，缩短补货周期","小批量多批次，或一件代发不压库存")))</f>
      </c>
    </row>
    <row r="6" spans="1:4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20">
        <f>IF(COUNT(B6:AE6)=0,"",AVERAGE(B6:AE6))</f>
      </c>
      <c r="AG6" s="20">
        <f>IF(COUNT(B6:AE6)=0,"",MEDIAN(B6:AE6))</f>
      </c>
      <c r="AH6" s="20">
        <f>IF(COUNT(B6:AE6)&lt;2,"",STDEV(B6:AE6))</f>
      </c>
      <c r="AI6" s="11">
        <f>IF(OR(AF6="",AF6=0),"",AH6/AF6)</f>
      </c>
      <c r="AJ6">
        <f>IF(AI6="","",IF(AI6&lt;0.5,"稳定",IF(AI6&lt;=1,"一般波动","剧烈波动")))</f>
      </c>
      <c r="AK6" s="8"/>
      <c r="AL6" s="8"/>
      <c r="AM6">
        <f>IF(OR(AH6="",AK6=""),"",ROUNDUP(1.65*AH6*SQRT(AK6),0))</f>
      </c>
      <c r="AN6">
        <f>IF(AM6="","",MAX(0,ROUNDUP(IF(AJ6="稳定",AF6,AG6)*AK6+AM6-N(AL6),0)))</f>
      </c>
      <c r="AO6">
        <f>IF(AJ6="","",IF(AJ6="稳定","按平均值备货，可批量采购压成本",IF(AJ6="一般波动","按中位数备货，缩短补货周期","小批量多批次，或一件代发不压库存")))</f>
      </c>
    </row>
    <row r="7" spans="1:4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20">
        <f>IF(COUNT(B7:AE7)=0,"",AVERAGE(B7:AE7))</f>
      </c>
      <c r="AG7" s="20">
        <f>IF(COUNT(B7:AE7)=0,"",MEDIAN(B7:AE7))</f>
      </c>
      <c r="AH7" s="20">
        <f>IF(COUNT(B7:AE7)&lt;2,"",STDEV(B7:AE7))</f>
      </c>
      <c r="AI7" s="11">
        <f>IF(OR(AF7="",AF7=0),"",AH7/AF7)</f>
      </c>
      <c r="AJ7">
        <f>IF(AI7="","",IF(AI7&lt;0.5,"稳定",IF(AI7&lt;=1,"一般波动","剧烈波动")))</f>
      </c>
      <c r="AK7" s="8"/>
      <c r="AL7" s="8"/>
      <c r="AM7">
        <f>IF(OR(AH7="",AK7=""),"",ROUNDUP(1.65*AH7*SQRT(AK7),0))</f>
      </c>
      <c r="AN7">
        <f>IF(AM7="","",MAX(0,ROUNDUP(IF(AJ7="稳定",AF7,AG7)*AK7+AM7-N(AL7),0)))</f>
      </c>
      <c r="AO7">
        <f>IF(AJ7="","",IF(AJ7="稳定","按平均值备货，可批量采购压成本",IF(AJ7="一般波动","按中位数备货，缩短补货周期","小批量多批次，或一件代发不压库存")))</f>
      </c>
    </row>
    <row r="8" spans="1:4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20">
        <f>IF(COUNT(B8:AE8)=0,"",AVERAGE(B8:AE8))</f>
      </c>
      <c r="AG8" s="20">
        <f>IF(COUNT(B8:AE8)=0,"",MEDIAN(B8:AE8))</f>
      </c>
      <c r="AH8" s="20">
        <f>IF(COUNT(B8:AE8)&lt;2,"",STDEV(B8:AE8))</f>
      </c>
      <c r="AI8" s="11">
        <f>IF(OR(AF8="",AF8=0),"",AH8/AF8)</f>
      </c>
      <c r="AJ8">
        <f>IF(AI8="","",IF(AI8&lt;0.5,"稳定",IF(AI8&lt;=1,"一般波动","剧烈波动")))</f>
      </c>
      <c r="AK8" s="8"/>
      <c r="AL8" s="8"/>
      <c r="AM8">
        <f>IF(OR(AH8="",AK8=""),"",ROUNDUP(1.65*AH8*SQRT(AK8),0))</f>
      </c>
      <c r="AN8">
        <f>IF(AM8="","",MAX(0,ROUNDUP(IF(AJ8="稳定",AF8,AG8)*AK8+AM8-N(AL8),0)))</f>
      </c>
      <c r="AO8">
        <f>IF(AJ8="","",IF(AJ8="稳定","按平均值备货，可批量采购压成本",IF(AJ8="一般波动","按中位数备货，缩短补货周期","小批量多批次，或一件代发不压库存")))</f>
      </c>
    </row>
    <row r="9" spans="1:4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20">
        <f>IF(COUNT(B9:AE9)=0,"",AVERAGE(B9:AE9))</f>
      </c>
      <c r="AG9" s="20">
        <f>IF(COUNT(B9:AE9)=0,"",MEDIAN(B9:AE9))</f>
      </c>
      <c r="AH9" s="20">
        <f>IF(COUNT(B9:AE9)&lt;2,"",STDEV(B9:AE9))</f>
      </c>
      <c r="AI9" s="11">
        <f>IF(OR(AF9="",AF9=0),"",AH9/AF9)</f>
      </c>
      <c r="AJ9">
        <f>IF(AI9="","",IF(AI9&lt;0.5,"稳定",IF(AI9&lt;=1,"一般波动","剧烈波动")))</f>
      </c>
      <c r="AK9" s="8"/>
      <c r="AL9" s="8"/>
      <c r="AM9">
        <f>IF(OR(AH9="",AK9=""),"",ROUNDUP(1.65*AH9*SQRT(AK9),0))</f>
      </c>
      <c r="AN9">
        <f>IF(AM9="","",MAX(0,ROUNDUP(IF(AJ9="稳定",AF9,AG9)*AK9+AM9-N(AL9),0)))</f>
      </c>
      <c r="AO9">
        <f>IF(AJ9="","",IF(AJ9="稳定","按平均值备货，可批量采购压成本",IF(AJ9="一般波动","按中位数备货，缩短补货周期","小批量多批次，或一件代发不压库存")))</f>
      </c>
    </row>
    <row r="10" spans="1:4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20">
        <f>IF(COUNT(B10:AE10)=0,"",AVERAGE(B10:AE10))</f>
      </c>
      <c r="AG10" s="20">
        <f>IF(COUNT(B10:AE10)=0,"",MEDIAN(B10:AE10))</f>
      </c>
      <c r="AH10" s="20">
        <f>IF(COUNT(B10:AE10)&lt;2,"",STDEV(B10:AE10))</f>
      </c>
      <c r="AI10" s="11">
        <f>IF(OR(AF10="",AF10=0),"",AH10/AF10)</f>
      </c>
      <c r="AJ10">
        <f>IF(AI10="","",IF(AI10&lt;0.5,"稳定",IF(AI10&lt;=1,"一般波动","剧烈波动")))</f>
      </c>
      <c r="AK10" s="8"/>
      <c r="AL10" s="8"/>
      <c r="AM10">
        <f>IF(OR(AH10="",AK10=""),"",ROUNDUP(1.65*AH10*SQRT(AK10),0))</f>
      </c>
      <c r="AN10">
        <f>IF(AM10="","",MAX(0,ROUNDUP(IF(AJ10="稳定",AF10,AG10)*AK10+AM10-N(AL10),0)))</f>
      </c>
      <c r="AO10">
        <f>IF(AJ10="","",IF(AJ10="稳定","按平均值备货，可批量采购压成本",IF(AJ10="一般波动","按中位数备货，缩短补货周期","小批量多批次，或一件代发不压库存")))</f>
      </c>
    </row>
    <row r="11" spans="1:4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20">
        <f>IF(COUNT(B11:AE11)=0,"",AVERAGE(B11:AE11))</f>
      </c>
      <c r="AG11" s="20">
        <f>IF(COUNT(B11:AE11)=0,"",MEDIAN(B11:AE11))</f>
      </c>
      <c r="AH11" s="20">
        <f>IF(COUNT(B11:AE11)&lt;2,"",STDEV(B11:AE11))</f>
      </c>
      <c r="AI11" s="11">
        <f>IF(OR(AF11="",AF11=0),"",AH11/AF11)</f>
      </c>
      <c r="AJ11">
        <f>IF(AI11="","",IF(AI11&lt;0.5,"稳定",IF(AI11&lt;=1,"一般波动","剧烈波动")))</f>
      </c>
      <c r="AK11" s="8"/>
      <c r="AL11" s="8"/>
      <c r="AM11">
        <f>IF(OR(AH11="",AK11=""),"",ROUNDUP(1.65*AH11*SQRT(AK11),0))</f>
      </c>
      <c r="AN11">
        <f>IF(AM11="","",MAX(0,ROUNDUP(IF(AJ11="稳定",AF11,AG11)*AK11+AM11-N(AL11),0)))</f>
      </c>
      <c r="AO11">
        <f>IF(AJ11="","",IF(AJ11="稳定","按平均值备货，可批量采购压成本",IF(AJ11="一般波动","按中位数备货，缩短补货周期","小批量多批次，或一件代发不压库存")))</f>
      </c>
    </row>
    <row r="12" spans="1:4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20">
        <f>IF(COUNT(B12:AE12)=0,"",AVERAGE(B12:AE12))</f>
      </c>
      <c r="AG12" s="20">
        <f>IF(COUNT(B12:AE12)=0,"",MEDIAN(B12:AE12))</f>
      </c>
      <c r="AH12" s="20">
        <f>IF(COUNT(B12:AE12)&lt;2,"",STDEV(B12:AE12))</f>
      </c>
      <c r="AI12" s="11">
        <f>IF(OR(AF12="",AF12=0),"",AH12/AF12)</f>
      </c>
      <c r="AJ12">
        <f>IF(AI12="","",IF(AI12&lt;0.5,"稳定",IF(AI12&lt;=1,"一般波动","剧烈波动")))</f>
      </c>
      <c r="AK12" s="8"/>
      <c r="AL12" s="8"/>
      <c r="AM12">
        <f>IF(OR(AH12="",AK12=""),"",ROUNDUP(1.65*AH12*SQRT(AK12),0))</f>
      </c>
      <c r="AN12">
        <f>IF(AM12="","",MAX(0,ROUNDUP(IF(AJ12="稳定",AF12,AG12)*AK12+AM12-N(AL12),0)))</f>
      </c>
      <c r="AO12">
        <f>IF(AJ12="","",IF(AJ12="稳定","按平均值备货，可批量采购压成本",IF(AJ12="一般波动","按中位数备货，缩短补货周期","小批量多批次，或一件代发不压库存")))</f>
      </c>
    </row>
    <row r="13" spans="1:4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20">
        <f>IF(COUNT(B13:AE13)=0,"",AVERAGE(B13:AE13))</f>
      </c>
      <c r="AG13" s="20">
        <f>IF(COUNT(B13:AE13)=0,"",MEDIAN(B13:AE13))</f>
      </c>
      <c r="AH13" s="20">
        <f>IF(COUNT(B13:AE13)&lt;2,"",STDEV(B13:AE13))</f>
      </c>
      <c r="AI13" s="11">
        <f>IF(OR(AF13="",AF13=0),"",AH13/AF13)</f>
      </c>
      <c r="AJ13">
        <f>IF(AI13="","",IF(AI13&lt;0.5,"稳定",IF(AI13&lt;=1,"一般波动","剧烈波动")))</f>
      </c>
      <c r="AK13" s="8"/>
      <c r="AL13" s="8"/>
      <c r="AM13">
        <f>IF(OR(AH13="",AK13=""),"",ROUNDUP(1.65*AH13*SQRT(AK13),0))</f>
      </c>
      <c r="AN13">
        <f>IF(AM13="","",MAX(0,ROUNDUP(IF(AJ13="稳定",AF13,AG13)*AK13+AM13-N(AL13),0)))</f>
      </c>
      <c r="AO13">
        <f>IF(AJ13="","",IF(AJ13="稳定","按平均值备货，可批量采购压成本",IF(AJ13="一般波动","按中位数备货，缩短补货周期","小批量多批次，或一件代发不压库存")))</f>
      </c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20">
        <f>IF(COUNT(B14:AE14)=0,"",AVERAGE(B14:AE14))</f>
      </c>
      <c r="AG14" s="20">
        <f>IF(COUNT(B14:AE14)=0,"",MEDIAN(B14:AE14))</f>
      </c>
      <c r="AH14" s="20">
        <f>IF(COUNT(B14:AE14)&lt;2,"",STDEV(B14:AE14))</f>
      </c>
      <c r="AI14" s="11">
        <f>IF(OR(AF14="",AF14=0),"",AH14/AF14)</f>
      </c>
      <c r="AJ14">
        <f>IF(AI14="","",IF(AI14&lt;0.5,"稳定",IF(AI14&lt;=1,"一般波动","剧烈波动")))</f>
      </c>
      <c r="AK14" s="8"/>
      <c r="AL14" s="8"/>
      <c r="AM14">
        <f>IF(OR(AH14="",AK14=""),"",ROUNDUP(1.65*AH14*SQRT(AK14),0))</f>
      </c>
      <c r="AN14">
        <f>IF(AM14="","",MAX(0,ROUNDUP(IF(AJ14="稳定",AF14,AG14)*AK14+AM14-N(AL14),0)))</f>
      </c>
      <c r="AO14">
        <f>IF(AJ14="","",IF(AJ14="稳定","按平均值备货，可批量采购压成本",IF(AJ14="一般波动","按中位数备货，缩短补货周期","小批量多批次，或一件代发不压库存")))</f>
      </c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20">
        <f>IF(COUNT(B15:AE15)=0,"",AVERAGE(B15:AE15))</f>
      </c>
      <c r="AG15" s="20">
        <f>IF(COUNT(B15:AE15)=0,"",MEDIAN(B15:AE15))</f>
      </c>
      <c r="AH15" s="20">
        <f>IF(COUNT(B15:AE15)&lt;2,"",STDEV(B15:AE15))</f>
      </c>
      <c r="AI15" s="11">
        <f>IF(OR(AF15="",AF15=0),"",AH15/AF15)</f>
      </c>
      <c r="AJ15">
        <f>IF(AI15="","",IF(AI15&lt;0.5,"稳定",IF(AI15&lt;=1,"一般波动","剧烈波动")))</f>
      </c>
      <c r="AK15" s="8"/>
      <c r="AL15" s="8"/>
      <c r="AM15">
        <f>IF(OR(AH15="",AK15=""),"",ROUNDUP(1.65*AH15*SQRT(AK15),0))</f>
      </c>
      <c r="AN15">
        <f>IF(AM15="","",MAX(0,ROUNDUP(IF(AJ15="稳定",AF15,AG15)*AK15+AM15-N(AL15),0)))</f>
      </c>
      <c r="AO15">
        <f>IF(AJ15="","",IF(AJ15="稳定","按平均值备货，可批量采购压成本",IF(AJ15="一般波动","按中位数备货，缩短补货周期","小批量多批次，或一件代发不压库存")))</f>
      </c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20">
        <f>IF(COUNT(B16:AE16)=0,"",AVERAGE(B16:AE16))</f>
      </c>
      <c r="AG16" s="20">
        <f>IF(COUNT(B16:AE16)=0,"",MEDIAN(B16:AE16))</f>
      </c>
      <c r="AH16" s="20">
        <f>IF(COUNT(B16:AE16)&lt;2,"",STDEV(B16:AE16))</f>
      </c>
      <c r="AI16" s="11">
        <f>IF(OR(AF16="",AF16=0),"",AH16/AF16)</f>
      </c>
      <c r="AJ16">
        <f>IF(AI16="","",IF(AI16&lt;0.5,"稳定",IF(AI16&lt;=1,"一般波动","剧烈波动")))</f>
      </c>
      <c r="AK16" s="8"/>
      <c r="AL16" s="8"/>
      <c r="AM16">
        <f>IF(OR(AH16="",AK16=""),"",ROUNDUP(1.65*AH16*SQRT(AK16),0))</f>
      </c>
      <c r="AN16">
        <f>IF(AM16="","",MAX(0,ROUNDUP(IF(AJ16="稳定",AF16,AG16)*AK16+AM16-N(AL16),0)))</f>
      </c>
      <c r="AO16">
        <f>IF(AJ16="","",IF(AJ16="稳定","按平均值备货，可批量采购压成本",IF(AJ16="一般波动","按中位数备货，缩短补货周期","小批量多批次，或一件代发不压库存")))</f>
      </c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20">
        <f>IF(COUNT(B17:AE17)=0,"",AVERAGE(B17:AE17))</f>
      </c>
      <c r="AG17" s="20">
        <f>IF(COUNT(B17:AE17)=0,"",MEDIAN(B17:AE17))</f>
      </c>
      <c r="AH17" s="20">
        <f>IF(COUNT(B17:AE17)&lt;2,"",STDEV(B17:AE17))</f>
      </c>
      <c r="AI17" s="11">
        <f>IF(OR(AF17="",AF17=0),"",AH17/AF17)</f>
      </c>
      <c r="AJ17">
        <f>IF(AI17="","",IF(AI17&lt;0.5,"稳定",IF(AI17&lt;=1,"一般波动","剧烈波动")))</f>
      </c>
      <c r="AK17" s="8"/>
      <c r="AL17" s="8"/>
      <c r="AM17">
        <f>IF(OR(AH17="",AK17=""),"",ROUNDUP(1.65*AH17*SQRT(AK17),0))</f>
      </c>
      <c r="AN17">
        <f>IF(AM17="","",MAX(0,ROUNDUP(IF(AJ17="稳定",AF17,AG17)*AK17+AM17-N(AL17),0)))</f>
      </c>
      <c r="AO17">
        <f>IF(AJ17="","",IF(AJ17="稳定","按平均值备货，可批量采购压成本",IF(AJ17="一般波动","按中位数备货，缩短补货周期","小批量多批次，或一件代发不压库存")))</f>
      </c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20">
        <f>IF(COUNT(B18:AE18)=0,"",AVERAGE(B18:AE18))</f>
      </c>
      <c r="AG18" s="20">
        <f>IF(COUNT(B18:AE18)=0,"",MEDIAN(B18:AE18))</f>
      </c>
      <c r="AH18" s="20">
        <f>IF(COUNT(B18:AE18)&lt;2,"",STDEV(B18:AE18))</f>
      </c>
      <c r="AI18" s="11">
        <f>IF(OR(AF18="",AF18=0),"",AH18/AF18)</f>
      </c>
      <c r="AJ18">
        <f>IF(AI18="","",IF(AI18&lt;0.5,"稳定",IF(AI18&lt;=1,"一般波动","剧烈波动")))</f>
      </c>
      <c r="AK18" s="8"/>
      <c r="AL18" s="8"/>
      <c r="AM18">
        <f>IF(OR(AH18="",AK18=""),"",ROUNDUP(1.65*AH18*SQRT(AK18),0))</f>
      </c>
      <c r="AN18">
        <f>IF(AM18="","",MAX(0,ROUNDUP(IF(AJ18="稳定",AF18,AG18)*AK18+AM18-N(AL18),0)))</f>
      </c>
      <c r="AO18">
        <f>IF(AJ18="","",IF(AJ18="稳定","按平均值备货，可批量采购压成本",IF(AJ18="一般波动","按中位数备货，缩短补货周期","小批量多批次，或一件代发不压库存")))</f>
      </c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20">
        <f>IF(COUNT(B19:AE19)=0,"",AVERAGE(B19:AE19))</f>
      </c>
      <c r="AG19" s="20">
        <f>IF(COUNT(B19:AE19)=0,"",MEDIAN(B19:AE19))</f>
      </c>
      <c r="AH19" s="20">
        <f>IF(COUNT(B19:AE19)&lt;2,"",STDEV(B19:AE19))</f>
      </c>
      <c r="AI19" s="11">
        <f>IF(OR(AF19="",AF19=0),"",AH19/AF19)</f>
      </c>
      <c r="AJ19">
        <f>IF(AI19="","",IF(AI19&lt;0.5,"稳定",IF(AI19&lt;=1,"一般波动","剧烈波动")))</f>
      </c>
      <c r="AK19" s="8"/>
      <c r="AL19" s="8"/>
      <c r="AM19">
        <f>IF(OR(AH19="",AK19=""),"",ROUNDUP(1.65*AH19*SQRT(AK19),0))</f>
      </c>
      <c r="AN19">
        <f>IF(AM19="","",MAX(0,ROUNDUP(IF(AJ19="稳定",AF19,AG19)*AK19+AM19-N(AL19),0)))</f>
      </c>
      <c r="AO19">
        <f>IF(AJ19="","",IF(AJ19="稳定","按平均值备货，可批量采购压成本",IF(AJ19="一般波动","按中位数备货，缩短补货周期","小批量多批次，或一件代发不压库存")))</f>
      </c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20">
        <f>IF(COUNT(B20:AE20)=0,"",AVERAGE(B20:AE20))</f>
      </c>
      <c r="AG20" s="20">
        <f>IF(COUNT(B20:AE20)=0,"",MEDIAN(B20:AE20))</f>
      </c>
      <c r="AH20" s="20">
        <f>IF(COUNT(B20:AE20)&lt;2,"",STDEV(B20:AE20))</f>
      </c>
      <c r="AI20" s="11">
        <f>IF(OR(AF20="",AF20=0),"",AH20/AF20)</f>
      </c>
      <c r="AJ20">
        <f>IF(AI20="","",IF(AI20&lt;0.5,"稳定",IF(AI20&lt;=1,"一般波动","剧烈波动")))</f>
      </c>
      <c r="AK20" s="8"/>
      <c r="AL20" s="8"/>
      <c r="AM20">
        <f>IF(OR(AH20="",AK20=""),"",ROUNDUP(1.65*AH20*SQRT(AK20),0))</f>
      </c>
      <c r="AN20">
        <f>IF(AM20="","",MAX(0,ROUNDUP(IF(AJ20="稳定",AF20,AG20)*AK20+AM20-N(AL20),0)))</f>
      </c>
      <c r="AO20">
        <f>IF(AJ20="","",IF(AJ20="稳定","按平均值备货，可批量采购压成本",IF(AJ20="一般波动","按中位数备货，缩短补货周期","小批量多批次，或一件代发不压库存")))</f>
      </c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20">
        <f>IF(COUNT(B21:AE21)=0,"",AVERAGE(B21:AE21))</f>
      </c>
      <c r="AG21" s="20">
        <f>IF(COUNT(B21:AE21)=0,"",MEDIAN(B21:AE21))</f>
      </c>
      <c r="AH21" s="20">
        <f>IF(COUNT(B21:AE21)&lt;2,"",STDEV(B21:AE21))</f>
      </c>
      <c r="AI21" s="11">
        <f>IF(OR(AF21="",AF21=0),"",AH21/AF21)</f>
      </c>
      <c r="AJ21">
        <f>IF(AI21="","",IF(AI21&lt;0.5,"稳定",IF(AI21&lt;=1,"一般波动","剧烈波动")))</f>
      </c>
      <c r="AK21" s="8"/>
      <c r="AL21" s="8"/>
      <c r="AM21">
        <f>IF(OR(AH21="",AK21=""),"",ROUNDUP(1.65*AH21*SQRT(AK21),0))</f>
      </c>
      <c r="AN21">
        <f>IF(AM21="","",MAX(0,ROUNDUP(IF(AJ21="稳定",AF21,AG21)*AK21+AM21-N(AL21),0)))</f>
      </c>
      <c r="AO21">
        <f>IF(AJ21="","",IF(AJ21="稳定","按平均值备货，可批量采购压成本",IF(AJ21="一般波动","按中位数备货，缩短补货周期","小批量多批次，或一件代发不压库存")))</f>
      </c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20">
        <f>IF(COUNT(B22:AE22)=0,"",AVERAGE(B22:AE22))</f>
      </c>
      <c r="AG22" s="20">
        <f>IF(COUNT(B22:AE22)=0,"",MEDIAN(B22:AE22))</f>
      </c>
      <c r="AH22" s="20">
        <f>IF(COUNT(B22:AE22)&lt;2,"",STDEV(B22:AE22))</f>
      </c>
      <c r="AI22" s="11">
        <f>IF(OR(AF22="",AF22=0),"",AH22/AF22)</f>
      </c>
      <c r="AJ22">
        <f>IF(AI22="","",IF(AI22&lt;0.5,"稳定",IF(AI22&lt;=1,"一般波动","剧烈波动")))</f>
      </c>
      <c r="AK22" s="8"/>
      <c r="AL22" s="8"/>
      <c r="AM22">
        <f>IF(OR(AH22="",AK22=""),"",ROUNDUP(1.65*AH22*SQRT(AK22),0))</f>
      </c>
      <c r="AN22">
        <f>IF(AM22="","",MAX(0,ROUNDUP(IF(AJ22="稳定",AF22,AG22)*AK22+AM22-N(AL22),0)))</f>
      </c>
      <c r="AO22">
        <f>IF(AJ22="","",IF(AJ22="稳定","按平均值备货，可批量采购压成本",IF(AJ22="一般波动","按中位数备货，缩短补货周期","小批量多批次，或一件代发不压库存")))</f>
      </c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0">
        <f>IF(COUNT(B23:AE23)=0,"",AVERAGE(B23:AE23))</f>
      </c>
      <c r="AG23" s="20">
        <f>IF(COUNT(B23:AE23)=0,"",MEDIAN(B23:AE23))</f>
      </c>
      <c r="AH23" s="20">
        <f>IF(COUNT(B23:AE23)&lt;2,"",STDEV(B23:AE23))</f>
      </c>
      <c r="AI23" s="11">
        <f>IF(OR(AF23="",AF23=0),"",AH23/AF23)</f>
      </c>
      <c r="AJ23">
        <f>IF(AI23="","",IF(AI23&lt;0.5,"稳定",IF(AI23&lt;=1,"一般波动","剧烈波动")))</f>
      </c>
      <c r="AK23" s="8"/>
      <c r="AL23" s="8"/>
      <c r="AM23">
        <f>IF(OR(AH23="",AK23=""),"",ROUNDUP(1.65*AH23*SQRT(AK23),0))</f>
      </c>
      <c r="AN23">
        <f>IF(AM23="","",MAX(0,ROUNDUP(IF(AJ23="稳定",AF23,AG23)*AK23+AM23-N(AL23),0)))</f>
      </c>
      <c r="AO23">
        <f>IF(AJ23="","",IF(AJ23="稳定","按平均值备货，可批量采购压成本",IF(AJ23="一般波动","按中位数备货，缩短补货周期","小批量多批次，或一件代发不压库存")))</f>
      </c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20">
        <f>IF(COUNT(B24:AE24)=0,"",AVERAGE(B24:AE24))</f>
      </c>
      <c r="AG24" s="20">
        <f>IF(COUNT(B24:AE24)=0,"",MEDIAN(B24:AE24))</f>
      </c>
      <c r="AH24" s="20">
        <f>IF(COUNT(B24:AE24)&lt;2,"",STDEV(B24:AE24))</f>
      </c>
      <c r="AI24" s="11">
        <f>IF(OR(AF24="",AF24=0),"",AH24/AF24)</f>
      </c>
      <c r="AJ24">
        <f>IF(AI24="","",IF(AI24&lt;0.5,"稳定",IF(AI24&lt;=1,"一般波动","剧烈波动")))</f>
      </c>
      <c r="AK24" s="8"/>
      <c r="AL24" s="8"/>
      <c r="AM24">
        <f>IF(OR(AH24="",AK24=""),"",ROUNDUP(1.65*AH24*SQRT(AK24),0))</f>
      </c>
      <c r="AN24">
        <f>IF(AM24="","",MAX(0,ROUNDUP(IF(AJ24="稳定",AF24,AG24)*AK24+AM24-N(AL24),0)))</f>
      </c>
      <c r="AO24">
        <f>IF(AJ24="","",IF(AJ24="稳定","按平均值备货，可批量采购压成本",IF(AJ24="一般波动","按中位数备货，缩短补货周期","小批量多批次，或一件代发不压库存")))</f>
      </c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20">
        <f>IF(COUNT(B25:AE25)=0,"",AVERAGE(B25:AE25))</f>
      </c>
      <c r="AG25" s="20">
        <f>IF(COUNT(B25:AE25)=0,"",MEDIAN(B25:AE25))</f>
      </c>
      <c r="AH25" s="20">
        <f>IF(COUNT(B25:AE25)&lt;2,"",STDEV(B25:AE25))</f>
      </c>
      <c r="AI25" s="11">
        <f>IF(OR(AF25="",AF25=0),"",AH25/AF25)</f>
      </c>
      <c r="AJ25">
        <f>IF(AI25="","",IF(AI25&lt;0.5,"稳定",IF(AI25&lt;=1,"一般波动","剧烈波动")))</f>
      </c>
      <c r="AK25" s="8"/>
      <c r="AL25" s="8"/>
      <c r="AM25">
        <f>IF(OR(AH25="",AK25=""),"",ROUNDUP(1.65*AH25*SQRT(AK25),0))</f>
      </c>
      <c r="AN25">
        <f>IF(AM25="","",MAX(0,ROUNDUP(IF(AJ25="稳定",AF25,AG25)*AK25+AM25-N(AL25),0)))</f>
      </c>
      <c r="AO25">
        <f>IF(AJ25="","",IF(AJ25="稳定","按平均值备货，可批量采购压成本",IF(AJ25="一般波动","按中位数备货，缩短补货周期","小批量多批次，或一件代发不压库存")))</f>
      </c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20">
        <f>IF(COUNT(B26:AE26)=0,"",AVERAGE(B26:AE26))</f>
      </c>
      <c r="AG26" s="20">
        <f>IF(COUNT(B26:AE26)=0,"",MEDIAN(B26:AE26))</f>
      </c>
      <c r="AH26" s="20">
        <f>IF(COUNT(B26:AE26)&lt;2,"",STDEV(B26:AE26))</f>
      </c>
      <c r="AI26" s="11">
        <f>IF(OR(AF26="",AF26=0),"",AH26/AF26)</f>
      </c>
      <c r="AJ26">
        <f>IF(AI26="","",IF(AI26&lt;0.5,"稳定",IF(AI26&lt;=1,"一般波动","剧烈波动")))</f>
      </c>
      <c r="AK26" s="8"/>
      <c r="AL26" s="8"/>
      <c r="AM26">
        <f>IF(OR(AH26="",AK26=""),"",ROUNDUP(1.65*AH26*SQRT(AK26),0))</f>
      </c>
      <c r="AN26">
        <f>IF(AM26="","",MAX(0,ROUNDUP(IF(AJ26="稳定",AF26,AG26)*AK26+AM26-N(AL26),0)))</f>
      </c>
      <c r="AO26">
        <f>IF(AJ26="","",IF(AJ26="稳定","按平均值备货，可批量采购压成本",IF(AJ26="一般波动","按中位数备货，缩短补货周期","小批量多批次，或一件代发不压库存")))</f>
      </c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20">
        <f>IF(COUNT(B27:AE27)=0,"",AVERAGE(B27:AE27))</f>
      </c>
      <c r="AG27" s="20">
        <f>IF(COUNT(B27:AE27)=0,"",MEDIAN(B27:AE27))</f>
      </c>
      <c r="AH27" s="20">
        <f>IF(COUNT(B27:AE27)&lt;2,"",STDEV(B27:AE27))</f>
      </c>
      <c r="AI27" s="11">
        <f>IF(OR(AF27="",AF27=0),"",AH27/AF27)</f>
      </c>
      <c r="AJ27">
        <f>IF(AI27="","",IF(AI27&lt;0.5,"稳定",IF(AI27&lt;=1,"一般波动","剧烈波动")))</f>
      </c>
      <c r="AK27" s="8"/>
      <c r="AL27" s="8"/>
      <c r="AM27">
        <f>IF(OR(AH27="",AK27=""),"",ROUNDUP(1.65*AH27*SQRT(AK27),0))</f>
      </c>
      <c r="AN27">
        <f>IF(AM27="","",MAX(0,ROUNDUP(IF(AJ27="稳定",AF27,AG27)*AK27+AM27-N(AL27),0)))</f>
      </c>
      <c r="AO27">
        <f>IF(AJ27="","",IF(AJ27="稳定","按平均值备货，可批量采购压成本",IF(AJ27="一般波动","按中位数备货，缩短补货周期","小批量多批次，或一件代发不压库存")))</f>
      </c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20">
        <f>IF(COUNT(B28:AE28)=0,"",AVERAGE(B28:AE28))</f>
      </c>
      <c r="AG28" s="20">
        <f>IF(COUNT(B28:AE28)=0,"",MEDIAN(B28:AE28))</f>
      </c>
      <c r="AH28" s="20">
        <f>IF(COUNT(B28:AE28)&lt;2,"",STDEV(B28:AE28))</f>
      </c>
      <c r="AI28" s="11">
        <f>IF(OR(AF28="",AF28=0),"",AH28/AF28)</f>
      </c>
      <c r="AJ28">
        <f>IF(AI28="","",IF(AI28&lt;0.5,"稳定",IF(AI28&lt;=1,"一般波动","剧烈波动")))</f>
      </c>
      <c r="AK28" s="8"/>
      <c r="AL28" s="8"/>
      <c r="AM28">
        <f>IF(OR(AH28="",AK28=""),"",ROUNDUP(1.65*AH28*SQRT(AK28),0))</f>
      </c>
      <c r="AN28">
        <f>IF(AM28="","",MAX(0,ROUNDUP(IF(AJ28="稳定",AF28,AG28)*AK28+AM28-N(AL28),0)))</f>
      </c>
      <c r="AO28">
        <f>IF(AJ28="","",IF(AJ28="稳定","按平均值备货，可批量采购压成本",IF(AJ28="一般波动","按中位数备货，缩短补货周期","小批量多批次，或一件代发不压库存")))</f>
      </c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20">
        <f>IF(COUNT(B29:AE29)=0,"",AVERAGE(B29:AE29))</f>
      </c>
      <c r="AG29" s="20">
        <f>IF(COUNT(B29:AE29)=0,"",MEDIAN(B29:AE29))</f>
      </c>
      <c r="AH29" s="20">
        <f>IF(COUNT(B29:AE29)&lt;2,"",STDEV(B29:AE29))</f>
      </c>
      <c r="AI29" s="11">
        <f>IF(OR(AF29="",AF29=0),"",AH29/AF29)</f>
      </c>
      <c r="AJ29">
        <f>IF(AI29="","",IF(AI29&lt;0.5,"稳定",IF(AI29&lt;=1,"一般波动","剧烈波动")))</f>
      </c>
      <c r="AK29" s="8"/>
      <c r="AL29" s="8"/>
      <c r="AM29">
        <f>IF(OR(AH29="",AK29=""),"",ROUNDUP(1.65*AH29*SQRT(AK29),0))</f>
      </c>
      <c r="AN29">
        <f>IF(AM29="","",MAX(0,ROUNDUP(IF(AJ29="稳定",AF29,AG29)*AK29+AM29-N(AL29),0)))</f>
      </c>
      <c r="AO29">
        <f>IF(AJ29="","",IF(AJ29="稳定","按平均值备货，可批量采购压成本",IF(AJ29="一般波动","按中位数备货，缩短补货周期","小批量多批次，或一件代发不压库存")))</f>
      </c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20">
        <f>IF(COUNT(B30:AE30)=0,"",AVERAGE(B30:AE30))</f>
      </c>
      <c r="AG30" s="20">
        <f>IF(COUNT(B30:AE30)=0,"",MEDIAN(B30:AE30))</f>
      </c>
      <c r="AH30" s="20">
        <f>IF(COUNT(B30:AE30)&lt;2,"",STDEV(B30:AE30))</f>
      </c>
      <c r="AI30" s="11">
        <f>IF(OR(AF30="",AF30=0),"",AH30/AF30)</f>
      </c>
      <c r="AJ30">
        <f>IF(AI30="","",IF(AI30&lt;0.5,"稳定",IF(AI30&lt;=1,"一般波动","剧烈波动")))</f>
      </c>
      <c r="AK30" s="8"/>
      <c r="AL30" s="8"/>
      <c r="AM30">
        <f>IF(OR(AH30="",AK30=""),"",ROUNDUP(1.65*AH30*SQRT(AK30),0))</f>
      </c>
      <c r="AN30">
        <f>IF(AM30="","",MAX(0,ROUNDUP(IF(AJ30="稳定",AF30,AG30)*AK30+AM30-N(AL30),0)))</f>
      </c>
      <c r="AO30">
        <f>IF(AJ30="","",IF(AJ30="稳定","按平均值备货，可批量采购压成本",IF(AJ30="一般波动","按中位数备货，缩短补货周期","小批量多批次，或一件代发不压库存")))</f>
      </c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20">
        <f>IF(COUNT(B31:AE31)=0,"",AVERAGE(B31:AE31))</f>
      </c>
      <c r="AG31" s="20">
        <f>IF(COUNT(B31:AE31)=0,"",MEDIAN(B31:AE31))</f>
      </c>
      <c r="AH31" s="20">
        <f>IF(COUNT(B31:AE31)&lt;2,"",STDEV(B31:AE31))</f>
      </c>
      <c r="AI31" s="11">
        <f>IF(OR(AF31="",AF31=0),"",AH31/AF31)</f>
      </c>
      <c r="AJ31">
        <f>IF(AI31="","",IF(AI31&lt;0.5,"稳定",IF(AI31&lt;=1,"一般波动","剧烈波动")))</f>
      </c>
      <c r="AK31" s="8"/>
      <c r="AL31" s="8"/>
      <c r="AM31">
        <f>IF(OR(AH31="",AK31=""),"",ROUNDUP(1.65*AH31*SQRT(AK31),0))</f>
      </c>
      <c r="AN31">
        <f>IF(AM31="","",MAX(0,ROUNDUP(IF(AJ31="稳定",AF31,AG31)*AK31+AM31-N(AL31),0)))</f>
      </c>
      <c r="AO31">
        <f>IF(AJ31="","",IF(AJ31="稳定","按平均值备货，可批量采购压成本",IF(AJ31="一般波动","按中位数备货，缩短补货周期","小批量多批次，或一件代发不压库存")))</f>
      </c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20">
        <f>IF(COUNT(B32:AE32)=0,"",AVERAGE(B32:AE32))</f>
      </c>
      <c r="AG32" s="20">
        <f>IF(COUNT(B32:AE32)=0,"",MEDIAN(B32:AE32))</f>
      </c>
      <c r="AH32" s="20">
        <f>IF(COUNT(B32:AE32)&lt;2,"",STDEV(B32:AE32))</f>
      </c>
      <c r="AI32" s="11">
        <f>IF(OR(AF32="",AF32=0),"",AH32/AF32)</f>
      </c>
      <c r="AJ32">
        <f>IF(AI32="","",IF(AI32&lt;0.5,"稳定",IF(AI32&lt;=1,"一般波动","剧烈波动")))</f>
      </c>
      <c r="AK32" s="8"/>
      <c r="AL32" s="8"/>
      <c r="AM32">
        <f>IF(OR(AH32="",AK32=""),"",ROUNDUP(1.65*AH32*SQRT(AK32),0))</f>
      </c>
      <c r="AN32">
        <f>IF(AM32="","",MAX(0,ROUNDUP(IF(AJ32="稳定",AF32,AG32)*AK32+AM32-N(AL32),0)))</f>
      </c>
      <c r="AO32">
        <f>IF(AJ32="","",IF(AJ32="稳定","按平均值备货，可批量采购压成本",IF(AJ32="一般波动","按中位数备货，缩短补货周期","小批量多批次，或一件代发不压库存")))</f>
      </c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20">
        <f>IF(COUNT(B33:AE33)=0,"",AVERAGE(B33:AE33))</f>
      </c>
      <c r="AG33" s="20">
        <f>IF(COUNT(B33:AE33)=0,"",MEDIAN(B33:AE33))</f>
      </c>
      <c r="AH33" s="20">
        <f>IF(COUNT(B33:AE33)&lt;2,"",STDEV(B33:AE33))</f>
      </c>
      <c r="AI33" s="11">
        <f>IF(OR(AF33="",AF33=0),"",AH33/AF33)</f>
      </c>
      <c r="AJ33">
        <f>IF(AI33="","",IF(AI33&lt;0.5,"稳定",IF(AI33&lt;=1,"一般波动","剧烈波动")))</f>
      </c>
      <c r="AK33" s="8"/>
      <c r="AL33" s="8"/>
      <c r="AM33">
        <f>IF(OR(AH33="",AK33=""),"",ROUNDUP(1.65*AH33*SQRT(AK33),0))</f>
      </c>
      <c r="AN33">
        <f>IF(AM33="","",MAX(0,ROUNDUP(IF(AJ33="稳定",AF33,AG33)*AK33+AM33-N(AL33),0)))</f>
      </c>
      <c r="AO33">
        <f>IF(AJ33="","",IF(AJ33="稳定","按平均值备货，可批量采购压成本",IF(AJ33="一般波动","按中位数备货，缩短补货周期","小批量多批次，或一件代发不压库存")))</f>
      </c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20">
        <f>IF(COUNT(B34:AE34)=0,"",AVERAGE(B34:AE34))</f>
      </c>
      <c r="AG34" s="20">
        <f>IF(COUNT(B34:AE34)=0,"",MEDIAN(B34:AE34))</f>
      </c>
      <c r="AH34" s="20">
        <f>IF(COUNT(B34:AE34)&lt;2,"",STDEV(B34:AE34))</f>
      </c>
      <c r="AI34" s="11">
        <f>IF(OR(AF34="",AF34=0),"",AH34/AF34)</f>
      </c>
      <c r="AJ34">
        <f>IF(AI34="","",IF(AI34&lt;0.5,"稳定",IF(AI34&lt;=1,"一般波动","剧烈波动")))</f>
      </c>
      <c r="AK34" s="8"/>
      <c r="AL34" s="8"/>
      <c r="AM34">
        <f>IF(OR(AH34="",AK34=""),"",ROUNDUP(1.65*AH34*SQRT(AK34),0))</f>
      </c>
      <c r="AN34">
        <f>IF(AM34="","",MAX(0,ROUNDUP(IF(AJ34="稳定",AF34,AG34)*AK34+AM34-N(AL34),0)))</f>
      </c>
      <c r="AO34">
        <f>IF(AJ34="","",IF(AJ34="稳定","按平均值备货，可批量采购压成本",IF(AJ34="一般波动","按中位数备货，缩短补货周期","小批量多批次，或一件代发不压库存")))</f>
      </c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20">
        <f>IF(COUNT(B35:AE35)=0,"",AVERAGE(B35:AE35))</f>
      </c>
      <c r="AG35" s="20">
        <f>IF(COUNT(B35:AE35)=0,"",MEDIAN(B35:AE35))</f>
      </c>
      <c r="AH35" s="20">
        <f>IF(COUNT(B35:AE35)&lt;2,"",STDEV(B35:AE35))</f>
      </c>
      <c r="AI35" s="11">
        <f>IF(OR(AF35="",AF35=0),"",AH35/AF35)</f>
      </c>
      <c r="AJ35">
        <f>IF(AI35="","",IF(AI35&lt;0.5,"稳定",IF(AI35&lt;=1,"一般波动","剧烈波动")))</f>
      </c>
      <c r="AK35" s="8"/>
      <c r="AL35" s="8"/>
      <c r="AM35">
        <f>IF(OR(AH35="",AK35=""),"",ROUNDUP(1.65*AH35*SQRT(AK35),0))</f>
      </c>
      <c r="AN35">
        <f>IF(AM35="","",MAX(0,ROUNDUP(IF(AJ35="稳定",AF35,AG35)*AK35+AM35-N(AL35),0)))</f>
      </c>
      <c r="AO35">
        <f>IF(AJ35="","",IF(AJ35="稳定","按平均值备货，可批量采购压成本",IF(AJ35="一般波动","按中位数备货，缩短补货周期","小批量多批次，或一件代发不压库存")))</f>
      </c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20">
        <f>IF(COUNT(B36:AE36)=0,"",AVERAGE(B36:AE36))</f>
      </c>
      <c r="AG36" s="20">
        <f>IF(COUNT(B36:AE36)=0,"",MEDIAN(B36:AE36))</f>
      </c>
      <c r="AH36" s="20">
        <f>IF(COUNT(B36:AE36)&lt;2,"",STDEV(B36:AE36))</f>
      </c>
      <c r="AI36" s="11">
        <f>IF(OR(AF36="",AF36=0),"",AH36/AF36)</f>
      </c>
      <c r="AJ36">
        <f>IF(AI36="","",IF(AI36&lt;0.5,"稳定",IF(AI36&lt;=1,"一般波动","剧烈波动")))</f>
      </c>
      <c r="AK36" s="8"/>
      <c r="AL36" s="8"/>
      <c r="AM36">
        <f>IF(OR(AH36="",AK36=""),"",ROUNDUP(1.65*AH36*SQRT(AK36),0))</f>
      </c>
      <c r="AN36">
        <f>IF(AM36="","",MAX(0,ROUNDUP(IF(AJ36="稳定",AF36,AG36)*AK36+AM36-N(AL36),0)))</f>
      </c>
      <c r="AO36">
        <f>IF(AJ36="","",IF(AJ36="稳定","按平均值备货，可批量采购压成本",IF(AJ36="一般波动","按中位数备货，缩短补货周期","小批量多批次，或一件代发不压库存")))</f>
      </c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20">
        <f>IF(COUNT(B37:AE37)=0,"",AVERAGE(B37:AE37))</f>
      </c>
      <c r="AG37" s="20">
        <f>IF(COUNT(B37:AE37)=0,"",MEDIAN(B37:AE37))</f>
      </c>
      <c r="AH37" s="20">
        <f>IF(COUNT(B37:AE37)&lt;2,"",STDEV(B37:AE37))</f>
      </c>
      <c r="AI37" s="11">
        <f>IF(OR(AF37="",AF37=0),"",AH37/AF37)</f>
      </c>
      <c r="AJ37">
        <f>IF(AI37="","",IF(AI37&lt;0.5,"稳定",IF(AI37&lt;=1,"一般波动","剧烈波动")))</f>
      </c>
      <c r="AK37" s="8"/>
      <c r="AL37" s="8"/>
      <c r="AM37">
        <f>IF(OR(AH37="",AK37=""),"",ROUNDUP(1.65*AH37*SQRT(AK37),0))</f>
      </c>
      <c r="AN37">
        <f>IF(AM37="","",MAX(0,ROUNDUP(IF(AJ37="稳定",AF37,AG37)*AK37+AM37-N(AL37),0)))</f>
      </c>
      <c r="AO37">
        <f>IF(AJ37="","",IF(AJ37="稳定","按平均值备货，可批量采购压成本",IF(AJ37="一般波动","按中位数备货，缩短补货周期","小批量多批次，或一件代发不压库存")))</f>
      </c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20">
        <f>IF(COUNT(B38:AE38)=0,"",AVERAGE(B38:AE38))</f>
      </c>
      <c r="AG38" s="20">
        <f>IF(COUNT(B38:AE38)=0,"",MEDIAN(B38:AE38))</f>
      </c>
      <c r="AH38" s="20">
        <f>IF(COUNT(B38:AE38)&lt;2,"",STDEV(B38:AE38))</f>
      </c>
      <c r="AI38" s="11">
        <f>IF(OR(AF38="",AF38=0),"",AH38/AF38)</f>
      </c>
      <c r="AJ38">
        <f>IF(AI38="","",IF(AI38&lt;0.5,"稳定",IF(AI38&lt;=1,"一般波动","剧烈波动")))</f>
      </c>
      <c r="AK38" s="8"/>
      <c r="AL38" s="8"/>
      <c r="AM38">
        <f>IF(OR(AH38="",AK38=""),"",ROUNDUP(1.65*AH38*SQRT(AK38),0))</f>
      </c>
      <c r="AN38">
        <f>IF(AM38="","",MAX(0,ROUNDUP(IF(AJ38="稳定",AF38,AG38)*AK38+AM38-N(AL38),0)))</f>
      </c>
      <c r="AO38">
        <f>IF(AJ38="","",IF(AJ38="稳定","按平均值备货，可批量采购压成本",IF(AJ38="一般波动","按中位数备货，缩短补货周期","小批量多批次，或一件代发不压库存")))</f>
      </c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20">
        <f>IF(COUNT(B39:AE39)=0,"",AVERAGE(B39:AE39))</f>
      </c>
      <c r="AG39" s="20">
        <f>IF(COUNT(B39:AE39)=0,"",MEDIAN(B39:AE39))</f>
      </c>
      <c r="AH39" s="20">
        <f>IF(COUNT(B39:AE39)&lt;2,"",STDEV(B39:AE39))</f>
      </c>
      <c r="AI39" s="11">
        <f>IF(OR(AF39="",AF39=0),"",AH39/AF39)</f>
      </c>
      <c r="AJ39">
        <f>IF(AI39="","",IF(AI39&lt;0.5,"稳定",IF(AI39&lt;=1,"一般波动","剧烈波动")))</f>
      </c>
      <c r="AK39" s="8"/>
      <c r="AL39" s="8"/>
      <c r="AM39">
        <f>IF(OR(AH39="",AK39=""),"",ROUNDUP(1.65*AH39*SQRT(AK39),0))</f>
      </c>
      <c r="AN39">
        <f>IF(AM39="","",MAX(0,ROUNDUP(IF(AJ39="稳定",AF39,AG39)*AK39+AM39-N(AL39),0)))</f>
      </c>
      <c r="AO39">
        <f>IF(AJ39="","",IF(AJ39="稳定","按平均值备货，可批量采购压成本",IF(AJ39="一般波动","按中位数备货，缩短补货周期","小批量多批次，或一件代发不压库存")))</f>
      </c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20">
        <f>IF(COUNT(B40:AE40)=0,"",AVERAGE(B40:AE40))</f>
      </c>
      <c r="AG40" s="20">
        <f>IF(COUNT(B40:AE40)=0,"",MEDIAN(B40:AE40))</f>
      </c>
      <c r="AH40" s="20">
        <f>IF(COUNT(B40:AE40)&lt;2,"",STDEV(B40:AE40))</f>
      </c>
      <c r="AI40" s="11">
        <f>IF(OR(AF40="",AF40=0),"",AH40/AF40)</f>
      </c>
      <c r="AJ40">
        <f>IF(AI40="","",IF(AI40&lt;0.5,"稳定",IF(AI40&lt;=1,"一般波动","剧烈波动")))</f>
      </c>
      <c r="AK40" s="8"/>
      <c r="AL40" s="8"/>
      <c r="AM40">
        <f>IF(OR(AH40="",AK40=""),"",ROUNDUP(1.65*AH40*SQRT(AK40),0))</f>
      </c>
      <c r="AN40">
        <f>IF(AM40="","",MAX(0,ROUNDUP(IF(AJ40="稳定",AF40,AG40)*AK40+AM40-N(AL40),0)))</f>
      </c>
      <c r="AO40">
        <f>IF(AJ40="","",IF(AJ40="稳定","按平均值备货，可批量采购压成本",IF(AJ40="一般波动","按中位数备货，缩短补货周期","小批量多批次，或一件代发不压库存")))</f>
      </c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20">
        <f>IF(COUNT(B41:AE41)=0,"",AVERAGE(B41:AE41))</f>
      </c>
      <c r="AG41" s="20">
        <f>IF(COUNT(B41:AE41)=0,"",MEDIAN(B41:AE41))</f>
      </c>
      <c r="AH41" s="20">
        <f>IF(COUNT(B41:AE41)&lt;2,"",STDEV(B41:AE41))</f>
      </c>
      <c r="AI41" s="11">
        <f>IF(OR(AF41="",AF41=0),"",AH41/AF41)</f>
      </c>
      <c r="AJ41">
        <f>IF(AI41="","",IF(AI41&lt;0.5,"稳定",IF(AI41&lt;=1,"一般波动","剧烈波动")))</f>
      </c>
      <c r="AK41" s="8"/>
      <c r="AL41" s="8"/>
      <c r="AM41">
        <f>IF(OR(AH41="",AK41=""),"",ROUNDUP(1.65*AH41*SQRT(AK41),0))</f>
      </c>
      <c r="AN41">
        <f>IF(AM41="","",MAX(0,ROUNDUP(IF(AJ41="稳定",AF41,AG41)*AK41+AM41-N(AL41),0)))</f>
      </c>
      <c r="AO41">
        <f>IF(AJ41="","",IF(AJ41="稳定","按平均值备货，可批量采购压成本",IF(AJ41="一般波动","按中位数备货，缩短补货周期","小批量多批次，或一件代发不压库存")))</f>
      </c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20">
        <f>IF(COUNT(B42:AE42)=0,"",AVERAGE(B42:AE42))</f>
      </c>
      <c r="AG42" s="20">
        <f>IF(COUNT(B42:AE42)=0,"",MEDIAN(B42:AE42))</f>
      </c>
      <c r="AH42" s="20">
        <f>IF(COUNT(B42:AE42)&lt;2,"",STDEV(B42:AE42))</f>
      </c>
      <c r="AI42" s="11">
        <f>IF(OR(AF42="",AF42=0),"",AH42/AF42)</f>
      </c>
      <c r="AJ42">
        <f>IF(AI42="","",IF(AI42&lt;0.5,"稳定",IF(AI42&lt;=1,"一般波动","剧烈波动")))</f>
      </c>
      <c r="AK42" s="8"/>
      <c r="AL42" s="8"/>
      <c r="AM42">
        <f>IF(OR(AH42="",AK42=""),"",ROUNDUP(1.65*AH42*SQRT(AK42),0))</f>
      </c>
      <c r="AN42">
        <f>IF(AM42="","",MAX(0,ROUNDUP(IF(AJ42="稳定",AF42,AG42)*AK42+AM42-N(AL42),0)))</f>
      </c>
      <c r="AO42">
        <f>IF(AJ42="","",IF(AJ42="稳定","按平均值备货，可批量采购压成本",IF(AJ42="一般波动","按中位数备货，缩短补货周期","小批量多批次，或一件代发不压库存")))</f>
      </c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20">
        <f>IF(COUNT(B43:AE43)=0,"",AVERAGE(B43:AE43))</f>
      </c>
      <c r="AG43" s="20">
        <f>IF(COUNT(B43:AE43)=0,"",MEDIAN(B43:AE43))</f>
      </c>
      <c r="AH43" s="20">
        <f>IF(COUNT(B43:AE43)&lt;2,"",STDEV(B43:AE43))</f>
      </c>
      <c r="AI43" s="11">
        <f>IF(OR(AF43="",AF43=0),"",AH43/AF43)</f>
      </c>
      <c r="AJ43">
        <f>IF(AI43="","",IF(AI43&lt;0.5,"稳定",IF(AI43&lt;=1,"一般波动","剧烈波动")))</f>
      </c>
      <c r="AK43" s="8"/>
      <c r="AL43" s="8"/>
      <c r="AM43">
        <f>IF(OR(AH43="",AK43=""),"",ROUNDUP(1.65*AH43*SQRT(AK43),0))</f>
      </c>
      <c r="AN43">
        <f>IF(AM43="","",MAX(0,ROUNDUP(IF(AJ43="稳定",AF43,AG43)*AK43+AM43-N(AL43),0)))</f>
      </c>
      <c r="AO43">
        <f>IF(AJ43="","",IF(AJ43="稳定","按平均值备货，可批量采购压成本",IF(AJ43="一般波动","按中位数备货，缩短补货周期","小批量多批次，或一件代发不压库存")))</f>
      </c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0">
        <f>IF(COUNT(B44:AE44)=0,"",AVERAGE(B44:AE44))</f>
      </c>
      <c r="AG44" s="20">
        <f>IF(COUNT(B44:AE44)=0,"",MEDIAN(B44:AE44))</f>
      </c>
      <c r="AH44" s="20">
        <f>IF(COUNT(B44:AE44)&lt;2,"",STDEV(B44:AE44))</f>
      </c>
      <c r="AI44" s="11">
        <f>IF(OR(AF44="",AF44=0),"",AH44/AF44)</f>
      </c>
      <c r="AJ44">
        <f>IF(AI44="","",IF(AI44&lt;0.5,"稳定",IF(AI44&lt;=1,"一般波动","剧烈波动")))</f>
      </c>
      <c r="AK44" s="8"/>
      <c r="AL44" s="8"/>
      <c r="AM44">
        <f>IF(OR(AH44="",AK44=""),"",ROUNDUP(1.65*AH44*SQRT(AK44),0))</f>
      </c>
      <c r="AN44">
        <f>IF(AM44="","",MAX(0,ROUNDUP(IF(AJ44="稳定",AF44,AG44)*AK44+AM44-N(AL44),0)))</f>
      </c>
      <c r="AO44">
        <f>IF(AJ44="","",IF(AJ44="稳定","按平均值备货，可批量采购压成本",IF(AJ44="一般波动","按中位数备货，缩短补货周期","小批量多批次，或一件代发不压库存")))</f>
      </c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20">
        <f>IF(COUNT(B45:AE45)=0,"",AVERAGE(B45:AE45))</f>
      </c>
      <c r="AG45" s="20">
        <f>IF(COUNT(B45:AE45)=0,"",MEDIAN(B45:AE45))</f>
      </c>
      <c r="AH45" s="20">
        <f>IF(COUNT(B45:AE45)&lt;2,"",STDEV(B45:AE45))</f>
      </c>
      <c r="AI45" s="11">
        <f>IF(OR(AF45="",AF45=0),"",AH45/AF45)</f>
      </c>
      <c r="AJ45">
        <f>IF(AI45="","",IF(AI45&lt;0.5,"稳定",IF(AI45&lt;=1,"一般波动","剧烈波动")))</f>
      </c>
      <c r="AK45" s="8"/>
      <c r="AL45" s="8"/>
      <c r="AM45">
        <f>IF(OR(AH45="",AK45=""),"",ROUNDUP(1.65*AH45*SQRT(AK45),0))</f>
      </c>
      <c r="AN45">
        <f>IF(AM45="","",MAX(0,ROUNDUP(IF(AJ45="稳定",AF45,AG45)*AK45+AM45-N(AL45),0)))</f>
      </c>
      <c r="AO45">
        <f>IF(AJ45="","",IF(AJ45="稳定","按平均值备货，可批量采购压成本",IF(AJ45="一般波动","按中位数备货，缩短补货周期","小批量多批次，或一件代发不压库存")))</f>
      </c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0">
        <f>IF(COUNT(B46:AE46)=0,"",AVERAGE(B46:AE46))</f>
      </c>
      <c r="AG46" s="20">
        <f>IF(COUNT(B46:AE46)=0,"",MEDIAN(B46:AE46))</f>
      </c>
      <c r="AH46" s="20">
        <f>IF(COUNT(B46:AE46)&lt;2,"",STDEV(B46:AE46))</f>
      </c>
      <c r="AI46" s="11">
        <f>IF(OR(AF46="",AF46=0),"",AH46/AF46)</f>
      </c>
      <c r="AJ46">
        <f>IF(AI46="","",IF(AI46&lt;0.5,"稳定",IF(AI46&lt;=1,"一般波动","剧烈波动")))</f>
      </c>
      <c r="AK46" s="8"/>
      <c r="AL46" s="8"/>
      <c r="AM46">
        <f>IF(OR(AH46="",AK46=""),"",ROUNDUP(1.65*AH46*SQRT(AK46),0))</f>
      </c>
      <c r="AN46">
        <f>IF(AM46="","",MAX(0,ROUNDUP(IF(AJ46="稳定",AF46,AG46)*AK46+AM46-N(AL46),0)))</f>
      </c>
      <c r="AO46">
        <f>IF(AJ46="","",IF(AJ46="稳定","按平均值备货，可批量采购压成本",IF(AJ46="一般波动","按中位数备货，缩短补货周期","小批量多批次，或一件代发不压库存")))</f>
      </c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20">
        <f>IF(COUNT(B47:AE47)=0,"",AVERAGE(B47:AE47))</f>
      </c>
      <c r="AG47" s="20">
        <f>IF(COUNT(B47:AE47)=0,"",MEDIAN(B47:AE47))</f>
      </c>
      <c r="AH47" s="20">
        <f>IF(COUNT(B47:AE47)&lt;2,"",STDEV(B47:AE47))</f>
      </c>
      <c r="AI47" s="11">
        <f>IF(OR(AF47="",AF47=0),"",AH47/AF47)</f>
      </c>
      <c r="AJ47">
        <f>IF(AI47="","",IF(AI47&lt;0.5,"稳定",IF(AI47&lt;=1,"一般波动","剧烈波动")))</f>
      </c>
      <c r="AK47" s="8"/>
      <c r="AL47" s="8"/>
      <c r="AM47">
        <f>IF(OR(AH47="",AK47=""),"",ROUNDUP(1.65*AH47*SQRT(AK47),0))</f>
      </c>
      <c r="AN47">
        <f>IF(AM47="","",MAX(0,ROUNDUP(IF(AJ47="稳定",AF47,AG47)*AK47+AM47-N(AL47),0)))</f>
      </c>
      <c r="AO47">
        <f>IF(AJ47="","",IF(AJ47="稳定","按平均值备货，可批量采购压成本",IF(AJ47="一般波动","按中位数备货，缩短补货周期","小批量多批次，或一件代发不压库存")))</f>
      </c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20">
        <f>IF(COUNT(B48:AE48)=0,"",AVERAGE(B48:AE48))</f>
      </c>
      <c r="AG48" s="20">
        <f>IF(COUNT(B48:AE48)=0,"",MEDIAN(B48:AE48))</f>
      </c>
      <c r="AH48" s="20">
        <f>IF(COUNT(B48:AE48)&lt;2,"",STDEV(B48:AE48))</f>
      </c>
      <c r="AI48" s="11">
        <f>IF(OR(AF48="",AF48=0),"",AH48/AF48)</f>
      </c>
      <c r="AJ48">
        <f>IF(AI48="","",IF(AI48&lt;0.5,"稳定",IF(AI48&lt;=1,"一般波动","剧烈波动")))</f>
      </c>
      <c r="AK48" s="8"/>
      <c r="AL48" s="8"/>
      <c r="AM48">
        <f>IF(OR(AH48="",AK48=""),"",ROUNDUP(1.65*AH48*SQRT(AK48),0))</f>
      </c>
      <c r="AN48">
        <f>IF(AM48="","",MAX(0,ROUNDUP(IF(AJ48="稳定",AF48,AG48)*AK48+AM48-N(AL48),0)))</f>
      </c>
      <c r="AO48">
        <f>IF(AJ48="","",IF(AJ48="稳定","按平均值备货，可批量采购压成本",IF(AJ48="一般波动","按中位数备货，缩短补货周期","小批量多批次，或一件代发不压库存")))</f>
      </c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20">
        <f>IF(COUNT(B49:AE49)=0,"",AVERAGE(B49:AE49))</f>
      </c>
      <c r="AG49" s="20">
        <f>IF(COUNT(B49:AE49)=0,"",MEDIAN(B49:AE49))</f>
      </c>
      <c r="AH49" s="20">
        <f>IF(COUNT(B49:AE49)&lt;2,"",STDEV(B49:AE49))</f>
      </c>
      <c r="AI49" s="11">
        <f>IF(OR(AF49="",AF49=0),"",AH49/AF49)</f>
      </c>
      <c r="AJ49">
        <f>IF(AI49="","",IF(AI49&lt;0.5,"稳定",IF(AI49&lt;=1,"一般波动","剧烈波动")))</f>
      </c>
      <c r="AK49" s="8"/>
      <c r="AL49" s="8"/>
      <c r="AM49">
        <f>IF(OR(AH49="",AK49=""),"",ROUNDUP(1.65*AH49*SQRT(AK49),0))</f>
      </c>
      <c r="AN49">
        <f>IF(AM49="","",MAX(0,ROUNDUP(IF(AJ49="稳定",AF49,AG49)*AK49+AM49-N(AL49),0)))</f>
      </c>
      <c r="AO49">
        <f>IF(AJ49="","",IF(AJ49="稳定","按平均值备货，可批量采购压成本",IF(AJ49="一般波动","按中位数备货，缩短补货周期","小批量多批次，或一件代发不压库存")))</f>
      </c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20">
        <f>IF(COUNT(B50:AE50)=0,"",AVERAGE(B50:AE50))</f>
      </c>
      <c r="AG50" s="20">
        <f>IF(COUNT(B50:AE50)=0,"",MEDIAN(B50:AE50))</f>
      </c>
      <c r="AH50" s="20">
        <f>IF(COUNT(B50:AE50)&lt;2,"",STDEV(B50:AE50))</f>
      </c>
      <c r="AI50" s="11">
        <f>IF(OR(AF50="",AF50=0),"",AH50/AF50)</f>
      </c>
      <c r="AJ50">
        <f>IF(AI50="","",IF(AI50&lt;0.5,"稳定",IF(AI50&lt;=1,"一般波动","剧烈波动")))</f>
      </c>
      <c r="AK50" s="8"/>
      <c r="AL50" s="8"/>
      <c r="AM50">
        <f>IF(OR(AH50="",AK50=""),"",ROUNDUP(1.65*AH50*SQRT(AK50),0))</f>
      </c>
      <c r="AN50">
        <f>IF(AM50="","",MAX(0,ROUNDUP(IF(AJ50="稳定",AF50,AG50)*AK50+AM50-N(AL50),0)))</f>
      </c>
      <c r="AO50">
        <f>IF(AJ50="","",IF(AJ50="稳定","按平均值备货，可批量采购压成本",IF(AJ50="一般波动","按中位数备货，缩短补货周期","小批量多批次，或一件代发不压库存")))</f>
      </c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20">
        <f>IF(COUNT(B51:AE51)=0,"",AVERAGE(B51:AE51))</f>
      </c>
      <c r="AG51" s="20">
        <f>IF(COUNT(B51:AE51)=0,"",MEDIAN(B51:AE51))</f>
      </c>
      <c r="AH51" s="20">
        <f>IF(COUNT(B51:AE51)&lt;2,"",STDEV(B51:AE51))</f>
      </c>
      <c r="AI51" s="11">
        <f>IF(OR(AF51="",AF51=0),"",AH51/AF51)</f>
      </c>
      <c r="AJ51">
        <f>IF(AI51="","",IF(AI51&lt;0.5,"稳定",IF(AI51&lt;=1,"一般波动","剧烈波动")))</f>
      </c>
      <c r="AK51" s="8"/>
      <c r="AL51" s="8"/>
      <c r="AM51">
        <f>IF(OR(AH51="",AK51=""),"",ROUNDUP(1.65*AH51*SQRT(AK51),0))</f>
      </c>
      <c r="AN51">
        <f>IF(AM51="","",MAX(0,ROUNDUP(IF(AJ51="稳定",AF51,AG51)*AK51+AM51-N(AL51),0)))</f>
      </c>
      <c r="AO51">
        <f>IF(AJ51="","",IF(AJ51="稳定","按平均值备货，可批量采购压成本",IF(AJ51="一般波动","按中位数备货，缩短补货周期","小批量多批次，或一件代发不压库存")))</f>
      </c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20">
        <f>IF(COUNT(B52:AE52)=0,"",AVERAGE(B52:AE52))</f>
      </c>
      <c r="AG52" s="20">
        <f>IF(COUNT(B52:AE52)=0,"",MEDIAN(B52:AE52))</f>
      </c>
      <c r="AH52" s="20">
        <f>IF(COUNT(B52:AE52)&lt;2,"",STDEV(B52:AE52))</f>
      </c>
      <c r="AI52" s="11">
        <f>IF(OR(AF52="",AF52=0),"",AH52/AF52)</f>
      </c>
      <c r="AJ52">
        <f>IF(AI52="","",IF(AI52&lt;0.5,"稳定",IF(AI52&lt;=1,"一般波动","剧烈波动")))</f>
      </c>
      <c r="AK52" s="8"/>
      <c r="AL52" s="8"/>
      <c r="AM52">
        <f>IF(OR(AH52="",AK52=""),"",ROUNDUP(1.65*AH52*SQRT(AK52),0))</f>
      </c>
      <c r="AN52">
        <f>IF(AM52="","",MAX(0,ROUNDUP(IF(AJ52="稳定",AF52,AG52)*AK52+AM52-N(AL52),0)))</f>
      </c>
      <c r="AO52">
        <f>IF(AJ52="","",IF(AJ52="稳定","按平均值备货，可批量采购压成本",IF(AJ52="一般波动","按中位数备货，缩短补货周期","小批量多批次，或一件代发不压库存")))</f>
      </c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20">
        <f>IF(COUNT(B53:AE53)=0,"",AVERAGE(B53:AE53))</f>
      </c>
      <c r="AG53" s="20">
        <f>IF(COUNT(B53:AE53)=0,"",MEDIAN(B53:AE53))</f>
      </c>
      <c r="AH53" s="20">
        <f>IF(COUNT(B53:AE53)&lt;2,"",STDEV(B53:AE53))</f>
      </c>
      <c r="AI53" s="11">
        <f>IF(OR(AF53="",AF53=0),"",AH53/AF53)</f>
      </c>
      <c r="AJ53">
        <f>IF(AI53="","",IF(AI53&lt;0.5,"稳定",IF(AI53&lt;=1,"一般波动","剧烈波动")))</f>
      </c>
      <c r="AK53" s="8"/>
      <c r="AL53" s="8"/>
      <c r="AM53">
        <f>IF(OR(AH53="",AK53=""),"",ROUNDUP(1.65*AH53*SQRT(AK53),0))</f>
      </c>
      <c r="AN53">
        <f>IF(AM53="","",MAX(0,ROUNDUP(IF(AJ53="稳定",AF53,AG53)*AK53+AM53-N(AL53),0)))</f>
      </c>
      <c r="AO53">
        <f>IF(AJ53="","",IF(AJ53="稳定","按平均值备货，可批量采购压成本",IF(AJ53="一般波动","按中位数备货，缩短补货周期","小批量多批次，或一件代发不压库存")))</f>
      </c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20">
        <f>IF(COUNT(B54:AE54)=0,"",AVERAGE(B54:AE54))</f>
      </c>
      <c r="AG54" s="20">
        <f>IF(COUNT(B54:AE54)=0,"",MEDIAN(B54:AE54))</f>
      </c>
      <c r="AH54" s="20">
        <f>IF(COUNT(B54:AE54)&lt;2,"",STDEV(B54:AE54))</f>
      </c>
      <c r="AI54" s="11">
        <f>IF(OR(AF54="",AF54=0),"",AH54/AF54)</f>
      </c>
      <c r="AJ54">
        <f>IF(AI54="","",IF(AI54&lt;0.5,"稳定",IF(AI54&lt;=1,"一般波动","剧烈波动")))</f>
      </c>
      <c r="AK54" s="8"/>
      <c r="AL54" s="8"/>
      <c r="AM54">
        <f>IF(OR(AH54="",AK54=""),"",ROUNDUP(1.65*AH54*SQRT(AK54),0))</f>
      </c>
      <c r="AN54">
        <f>IF(AM54="","",MAX(0,ROUNDUP(IF(AJ54="稳定",AF54,AG54)*AK54+AM54-N(AL54),0)))</f>
      </c>
      <c r="AO54">
        <f>IF(AJ54="","",IF(AJ54="稳定","按平均值备货，可批量采购压成本",IF(AJ54="一般波动","按中位数备货，缩短补货周期","小批量多批次，或一件代发不压库存")))</f>
      </c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20">
        <f>IF(COUNT(B55:AE55)=0,"",AVERAGE(B55:AE55))</f>
      </c>
      <c r="AG55" s="20">
        <f>IF(COUNT(B55:AE55)=0,"",MEDIAN(B55:AE55))</f>
      </c>
      <c r="AH55" s="20">
        <f>IF(COUNT(B55:AE55)&lt;2,"",STDEV(B55:AE55))</f>
      </c>
      <c r="AI55" s="11">
        <f>IF(OR(AF55="",AF55=0),"",AH55/AF55)</f>
      </c>
      <c r="AJ55">
        <f>IF(AI55="","",IF(AI55&lt;0.5,"稳定",IF(AI55&lt;=1,"一般波动","剧烈波动")))</f>
      </c>
      <c r="AK55" s="8"/>
      <c r="AL55" s="8"/>
      <c r="AM55">
        <f>IF(OR(AH55="",AK55=""),"",ROUNDUP(1.65*AH55*SQRT(AK55),0))</f>
      </c>
      <c r="AN55">
        <f>IF(AM55="","",MAX(0,ROUNDUP(IF(AJ55="稳定",AF55,AG55)*AK55+AM55-N(AL55),0)))</f>
      </c>
      <c r="AO55">
        <f>IF(AJ55="","",IF(AJ55="稳定","按平均值备货，可批量采购压成本",IF(AJ55="一般波动","按中位数备货，缩短补货周期","小批量多批次，或一件代发不压库存")))</f>
      </c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20">
        <f>IF(COUNT(B56:AE56)=0,"",AVERAGE(B56:AE56))</f>
      </c>
      <c r="AG56" s="20">
        <f>IF(COUNT(B56:AE56)=0,"",MEDIAN(B56:AE56))</f>
      </c>
      <c r="AH56" s="20">
        <f>IF(COUNT(B56:AE56)&lt;2,"",STDEV(B56:AE56))</f>
      </c>
      <c r="AI56" s="11">
        <f>IF(OR(AF56="",AF56=0),"",AH56/AF56)</f>
      </c>
      <c r="AJ56">
        <f>IF(AI56="","",IF(AI56&lt;0.5,"稳定",IF(AI56&lt;=1,"一般波动","剧烈波动")))</f>
      </c>
      <c r="AK56" s="8"/>
      <c r="AL56" s="8"/>
      <c r="AM56">
        <f>IF(OR(AH56="",AK56=""),"",ROUNDUP(1.65*AH56*SQRT(AK56),0))</f>
      </c>
      <c r="AN56">
        <f>IF(AM56="","",MAX(0,ROUNDUP(IF(AJ56="稳定",AF56,AG56)*AK56+AM56-N(AL56),0)))</f>
      </c>
      <c r="AO56">
        <f>IF(AJ56="","",IF(AJ56="稳定","按平均值备货，可批量采购压成本",IF(AJ56="一般波动","按中位数备货，缩短补货周期","小批量多批次，或一件代发不压库存")))</f>
      </c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20">
        <f>IF(COUNT(B57:AE57)=0,"",AVERAGE(B57:AE57))</f>
      </c>
      <c r="AG57" s="20">
        <f>IF(COUNT(B57:AE57)=0,"",MEDIAN(B57:AE57))</f>
      </c>
      <c r="AH57" s="20">
        <f>IF(COUNT(B57:AE57)&lt;2,"",STDEV(B57:AE57))</f>
      </c>
      <c r="AI57" s="11">
        <f>IF(OR(AF57="",AF57=0),"",AH57/AF57)</f>
      </c>
      <c r="AJ57">
        <f>IF(AI57="","",IF(AI57&lt;0.5,"稳定",IF(AI57&lt;=1,"一般波动","剧烈波动")))</f>
      </c>
      <c r="AK57" s="8"/>
      <c r="AL57" s="8"/>
      <c r="AM57">
        <f>IF(OR(AH57="",AK57=""),"",ROUNDUP(1.65*AH57*SQRT(AK57),0))</f>
      </c>
      <c r="AN57">
        <f>IF(AM57="","",MAX(0,ROUNDUP(IF(AJ57="稳定",AF57,AG57)*AK57+AM57-N(AL57),0)))</f>
      </c>
      <c r="AO57">
        <f>IF(AJ57="","",IF(AJ57="稳定","按平均值备货，可批量采购压成本",IF(AJ57="一般波动","按中位数备货，缩短补货周期","小批量多批次，或一件代发不压库存")))</f>
      </c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0">
        <f>IF(COUNT(B58:AE58)=0,"",AVERAGE(B58:AE58))</f>
      </c>
      <c r="AG58" s="20">
        <f>IF(COUNT(B58:AE58)=0,"",MEDIAN(B58:AE58))</f>
      </c>
      <c r="AH58" s="20">
        <f>IF(COUNT(B58:AE58)&lt;2,"",STDEV(B58:AE58))</f>
      </c>
      <c r="AI58" s="11">
        <f>IF(OR(AF58="",AF58=0),"",AH58/AF58)</f>
      </c>
      <c r="AJ58">
        <f>IF(AI58="","",IF(AI58&lt;0.5,"稳定",IF(AI58&lt;=1,"一般波动","剧烈波动")))</f>
      </c>
      <c r="AK58" s="8"/>
      <c r="AL58" s="8"/>
      <c r="AM58">
        <f>IF(OR(AH58="",AK58=""),"",ROUNDUP(1.65*AH58*SQRT(AK58),0))</f>
      </c>
      <c r="AN58">
        <f>IF(AM58="","",MAX(0,ROUNDUP(IF(AJ58="稳定",AF58,AG58)*AK58+AM58-N(AL58),0)))</f>
      </c>
      <c r="AO58">
        <f>IF(AJ58="","",IF(AJ58="稳定","按平均值备货，可批量采购压成本",IF(AJ58="一般波动","按中位数备货，缩短补货周期","小批量多批次，或一件代发不压库存")))</f>
      </c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20">
        <f>IF(COUNT(B59:AE59)=0,"",AVERAGE(B59:AE59))</f>
      </c>
      <c r="AG59" s="20">
        <f>IF(COUNT(B59:AE59)=0,"",MEDIAN(B59:AE59))</f>
      </c>
      <c r="AH59" s="20">
        <f>IF(COUNT(B59:AE59)&lt;2,"",STDEV(B59:AE59))</f>
      </c>
      <c r="AI59" s="11">
        <f>IF(OR(AF59="",AF59=0),"",AH59/AF59)</f>
      </c>
      <c r="AJ59">
        <f>IF(AI59="","",IF(AI59&lt;0.5,"稳定",IF(AI59&lt;=1,"一般波动","剧烈波动")))</f>
      </c>
      <c r="AK59" s="8"/>
      <c r="AL59" s="8"/>
      <c r="AM59">
        <f>IF(OR(AH59="",AK59=""),"",ROUNDUP(1.65*AH59*SQRT(AK59),0))</f>
      </c>
      <c r="AN59">
        <f>IF(AM59="","",MAX(0,ROUNDUP(IF(AJ59="稳定",AF59,AG59)*AK59+AM59-N(AL59),0)))</f>
      </c>
      <c r="AO59">
        <f>IF(AJ59="","",IF(AJ59="稳定","按平均值备货，可批量采购压成本",IF(AJ59="一般波动","按中位数备货，缩短补货周期","小批量多批次，或一件代发不压库存")))</f>
      </c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20">
        <f>IF(COUNT(B60:AE60)=0,"",AVERAGE(B60:AE60))</f>
      </c>
      <c r="AG60" s="20">
        <f>IF(COUNT(B60:AE60)=0,"",MEDIAN(B60:AE60))</f>
      </c>
      <c r="AH60" s="20">
        <f>IF(COUNT(B60:AE60)&lt;2,"",STDEV(B60:AE60))</f>
      </c>
      <c r="AI60" s="11">
        <f>IF(OR(AF60="",AF60=0),"",AH60/AF60)</f>
      </c>
      <c r="AJ60">
        <f>IF(AI60="","",IF(AI60&lt;0.5,"稳定",IF(AI60&lt;=1,"一般波动","剧烈波动")))</f>
      </c>
      <c r="AK60" s="8"/>
      <c r="AL60" s="8"/>
      <c r="AM60">
        <f>IF(OR(AH60="",AK60=""),"",ROUNDUP(1.65*AH60*SQRT(AK60),0))</f>
      </c>
      <c r="AN60">
        <f>IF(AM60="","",MAX(0,ROUNDUP(IF(AJ60="稳定",AF60,AG60)*AK60+AM60-N(AL60),0)))</f>
      </c>
      <c r="AO60">
        <f>IF(AJ60="","",IF(AJ60="稳定","按平均值备货，可批量采购压成本",IF(AJ60="一般波动","按中位数备货，缩短补货周期","小批量多批次，或一件代发不压库存")))</f>
      </c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20">
        <f>IF(COUNT(B61:AE61)=0,"",AVERAGE(B61:AE61))</f>
      </c>
      <c r="AG61" s="20">
        <f>IF(COUNT(B61:AE61)=0,"",MEDIAN(B61:AE61))</f>
      </c>
      <c r="AH61" s="20">
        <f>IF(COUNT(B61:AE61)&lt;2,"",STDEV(B61:AE61))</f>
      </c>
      <c r="AI61" s="11">
        <f>IF(OR(AF61="",AF61=0),"",AH61/AF61)</f>
      </c>
      <c r="AJ61">
        <f>IF(AI61="","",IF(AI61&lt;0.5,"稳定",IF(AI61&lt;=1,"一般波动","剧烈波动")))</f>
      </c>
      <c r="AK61" s="8"/>
      <c r="AL61" s="8"/>
      <c r="AM61">
        <f>IF(OR(AH61="",AK61=""),"",ROUNDUP(1.65*AH61*SQRT(AK61),0))</f>
      </c>
      <c r="AN61">
        <f>IF(AM61="","",MAX(0,ROUNDUP(IF(AJ61="稳定",AF61,AG61)*AK61+AM61-N(AL61),0)))</f>
      </c>
      <c r="AO61">
        <f>IF(AJ61="","",IF(AJ61="稳定","按平均值备货，可批量采购压成本",IF(AJ61="一般波动","按中位数备货，缩短补货周期","小批量多批次，或一件代发不压库存")))</f>
      </c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0">
        <f>IF(COUNT(B62:AE62)=0,"",AVERAGE(B62:AE62))</f>
      </c>
      <c r="AG62" s="20">
        <f>IF(COUNT(B62:AE62)=0,"",MEDIAN(B62:AE62))</f>
      </c>
      <c r="AH62" s="20">
        <f>IF(COUNT(B62:AE62)&lt;2,"",STDEV(B62:AE62))</f>
      </c>
      <c r="AI62" s="11">
        <f>IF(OR(AF62="",AF62=0),"",AH62/AF62)</f>
      </c>
      <c r="AJ62">
        <f>IF(AI62="","",IF(AI62&lt;0.5,"稳定",IF(AI62&lt;=1,"一般波动","剧烈波动")))</f>
      </c>
      <c r="AK62" s="8"/>
      <c r="AL62" s="8"/>
      <c r="AM62">
        <f>IF(OR(AH62="",AK62=""),"",ROUNDUP(1.65*AH62*SQRT(AK62),0))</f>
      </c>
      <c r="AN62">
        <f>IF(AM62="","",MAX(0,ROUNDUP(IF(AJ62="稳定",AF62,AG62)*AK62+AM62-N(AL62),0)))</f>
      </c>
      <c r="AO62">
        <f>IF(AJ62="","",IF(AJ62="稳定","按平均值备货，可批量采购压成本",IF(AJ62="一般波动","按中位数备货，缩短补货周期","小批量多批次，或一件代发不压库存")))</f>
      </c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20">
        <f>IF(COUNT(B63:AE63)=0,"",AVERAGE(B63:AE63))</f>
      </c>
      <c r="AG63" s="20">
        <f>IF(COUNT(B63:AE63)=0,"",MEDIAN(B63:AE63))</f>
      </c>
      <c r="AH63" s="20">
        <f>IF(COUNT(B63:AE63)&lt;2,"",STDEV(B63:AE63))</f>
      </c>
      <c r="AI63" s="11">
        <f>IF(OR(AF63="",AF63=0),"",AH63/AF63)</f>
      </c>
      <c r="AJ63">
        <f>IF(AI63="","",IF(AI63&lt;0.5,"稳定",IF(AI63&lt;=1,"一般波动","剧烈波动")))</f>
      </c>
      <c r="AK63" s="8"/>
      <c r="AL63" s="8"/>
      <c r="AM63">
        <f>IF(OR(AH63="",AK63=""),"",ROUNDUP(1.65*AH63*SQRT(AK63),0))</f>
      </c>
      <c r="AN63">
        <f>IF(AM63="","",MAX(0,ROUNDUP(IF(AJ63="稳定",AF63,AG63)*AK63+AM63-N(AL63),0)))</f>
      </c>
      <c r="AO63">
        <f>IF(AJ63="","",IF(AJ63="稳定","按平均值备货，可批量采购压成本",IF(AJ63="一般波动","按中位数备货，缩短补货周期","小批量多批次，或一件代发不压库存")))</f>
      </c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20">
        <f>IF(COUNT(B64:AE64)=0,"",AVERAGE(B64:AE64))</f>
      </c>
      <c r="AG64" s="20">
        <f>IF(COUNT(B64:AE64)=0,"",MEDIAN(B64:AE64))</f>
      </c>
      <c r="AH64" s="20">
        <f>IF(COUNT(B64:AE64)&lt;2,"",STDEV(B64:AE64))</f>
      </c>
      <c r="AI64" s="11">
        <f>IF(OR(AF64="",AF64=0),"",AH64/AF64)</f>
      </c>
      <c r="AJ64">
        <f>IF(AI64="","",IF(AI64&lt;0.5,"稳定",IF(AI64&lt;=1,"一般波动","剧烈波动")))</f>
      </c>
      <c r="AK64" s="8"/>
      <c r="AL64" s="8"/>
      <c r="AM64">
        <f>IF(OR(AH64="",AK64=""),"",ROUNDUP(1.65*AH64*SQRT(AK64),0))</f>
      </c>
      <c r="AN64">
        <f>IF(AM64="","",MAX(0,ROUNDUP(IF(AJ64="稳定",AF64,AG64)*AK64+AM64-N(AL64),0)))</f>
      </c>
      <c r="AO64">
        <f>IF(AJ64="","",IF(AJ64="稳定","按平均值备货，可批量采购压成本",IF(AJ64="一般波动","按中位数备货，缩短补货周期","小批量多批次，或一件代发不压库存")))</f>
      </c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20">
        <f>IF(COUNT(B65:AE65)=0,"",AVERAGE(B65:AE65))</f>
      </c>
      <c r="AG65" s="20">
        <f>IF(COUNT(B65:AE65)=0,"",MEDIAN(B65:AE65))</f>
      </c>
      <c r="AH65" s="20">
        <f>IF(COUNT(B65:AE65)&lt;2,"",STDEV(B65:AE65))</f>
      </c>
      <c r="AI65" s="11">
        <f>IF(OR(AF65="",AF65=0),"",AH65/AF65)</f>
      </c>
      <c r="AJ65">
        <f>IF(AI65="","",IF(AI65&lt;0.5,"稳定",IF(AI65&lt;=1,"一般波动","剧烈波动")))</f>
      </c>
      <c r="AK65" s="8"/>
      <c r="AL65" s="8"/>
      <c r="AM65">
        <f>IF(OR(AH65="",AK65=""),"",ROUNDUP(1.65*AH65*SQRT(AK65),0))</f>
      </c>
      <c r="AN65">
        <f>IF(AM65="","",MAX(0,ROUNDUP(IF(AJ65="稳定",AF65,AG65)*AK65+AM65-N(AL65),0)))</f>
      </c>
      <c r="AO65">
        <f>IF(AJ65="","",IF(AJ65="稳定","按平均值备货，可批量采购压成本",IF(AJ65="一般波动","按中位数备货，缩短补货周期","小批量多批次，或一件代发不压库存")))</f>
      </c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20">
        <f>IF(COUNT(B66:AE66)=0,"",AVERAGE(B66:AE66))</f>
      </c>
      <c r="AG66" s="20">
        <f>IF(COUNT(B66:AE66)=0,"",MEDIAN(B66:AE66))</f>
      </c>
      <c r="AH66" s="20">
        <f>IF(COUNT(B66:AE66)&lt;2,"",STDEV(B66:AE66))</f>
      </c>
      <c r="AI66" s="11">
        <f>IF(OR(AF66="",AF66=0),"",AH66/AF66)</f>
      </c>
      <c r="AJ66">
        <f>IF(AI66="","",IF(AI66&lt;0.5,"稳定",IF(AI66&lt;=1,"一般波动","剧烈波动")))</f>
      </c>
      <c r="AK66" s="8"/>
      <c r="AL66" s="8"/>
      <c r="AM66">
        <f>IF(OR(AH66="",AK66=""),"",ROUNDUP(1.65*AH66*SQRT(AK66),0))</f>
      </c>
      <c r="AN66">
        <f>IF(AM66="","",MAX(0,ROUNDUP(IF(AJ66="稳定",AF66,AG66)*AK66+AM66-N(AL66),0)))</f>
      </c>
      <c r="AO66">
        <f>IF(AJ66="","",IF(AJ66="稳定","按平均值备货，可批量采购压成本",IF(AJ66="一般波动","按中位数备货，缩短补货周期","小批量多批次，或一件代发不压库存")))</f>
      </c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0">
        <f>IF(COUNT(B67:AE67)=0,"",AVERAGE(B67:AE67))</f>
      </c>
      <c r="AG67" s="20">
        <f>IF(COUNT(B67:AE67)=0,"",MEDIAN(B67:AE67))</f>
      </c>
      <c r="AH67" s="20">
        <f>IF(COUNT(B67:AE67)&lt;2,"",STDEV(B67:AE67))</f>
      </c>
      <c r="AI67" s="11">
        <f>IF(OR(AF67="",AF67=0),"",AH67/AF67)</f>
      </c>
      <c r="AJ67">
        <f>IF(AI67="","",IF(AI67&lt;0.5,"稳定",IF(AI67&lt;=1,"一般波动","剧烈波动")))</f>
      </c>
      <c r="AK67" s="8"/>
      <c r="AL67" s="8"/>
      <c r="AM67">
        <f>IF(OR(AH67="",AK67=""),"",ROUNDUP(1.65*AH67*SQRT(AK67),0))</f>
      </c>
      <c r="AN67">
        <f>IF(AM67="","",MAX(0,ROUNDUP(IF(AJ67="稳定",AF67,AG67)*AK67+AM67-N(AL67),0)))</f>
      </c>
      <c r="AO67">
        <f>IF(AJ67="","",IF(AJ67="稳定","按平均值备货，可批量采购压成本",IF(AJ67="一般波动","按中位数备货，缩短补货周期","小批量多批次，或一件代发不压库存")))</f>
      </c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20">
        <f>IF(COUNT(B68:AE68)=0,"",AVERAGE(B68:AE68))</f>
      </c>
      <c r="AG68" s="20">
        <f>IF(COUNT(B68:AE68)=0,"",MEDIAN(B68:AE68))</f>
      </c>
      <c r="AH68" s="20">
        <f>IF(COUNT(B68:AE68)&lt;2,"",STDEV(B68:AE68))</f>
      </c>
      <c r="AI68" s="11">
        <f>IF(OR(AF68="",AF68=0),"",AH68/AF68)</f>
      </c>
      <c r="AJ68">
        <f>IF(AI68="","",IF(AI68&lt;0.5,"稳定",IF(AI68&lt;=1,"一般波动","剧烈波动")))</f>
      </c>
      <c r="AK68" s="8"/>
      <c r="AL68" s="8"/>
      <c r="AM68">
        <f>IF(OR(AH68="",AK68=""),"",ROUNDUP(1.65*AH68*SQRT(AK68),0))</f>
      </c>
      <c r="AN68">
        <f>IF(AM68="","",MAX(0,ROUNDUP(IF(AJ68="稳定",AF68,AG68)*AK68+AM68-N(AL68),0)))</f>
      </c>
      <c r="AO68">
        <f>IF(AJ68="","",IF(AJ68="稳定","按平均值备货，可批量采购压成本",IF(AJ68="一般波动","按中位数备货，缩短补货周期","小批量多批次，或一件代发不压库存")))</f>
      </c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20">
        <f>IF(COUNT(B69:AE69)=0,"",AVERAGE(B69:AE69))</f>
      </c>
      <c r="AG69" s="20">
        <f>IF(COUNT(B69:AE69)=0,"",MEDIAN(B69:AE69))</f>
      </c>
      <c r="AH69" s="20">
        <f>IF(COUNT(B69:AE69)&lt;2,"",STDEV(B69:AE69))</f>
      </c>
      <c r="AI69" s="11">
        <f>IF(OR(AF69="",AF69=0),"",AH69/AF69)</f>
      </c>
      <c r="AJ69">
        <f>IF(AI69="","",IF(AI69&lt;0.5,"稳定",IF(AI69&lt;=1,"一般波动","剧烈波动")))</f>
      </c>
      <c r="AK69" s="8"/>
      <c r="AL69" s="8"/>
      <c r="AM69">
        <f>IF(OR(AH69="",AK69=""),"",ROUNDUP(1.65*AH69*SQRT(AK69),0))</f>
      </c>
      <c r="AN69">
        <f>IF(AM69="","",MAX(0,ROUNDUP(IF(AJ69="稳定",AF69,AG69)*AK69+AM69-N(AL69),0)))</f>
      </c>
      <c r="AO69">
        <f>IF(AJ69="","",IF(AJ69="稳定","按平均值备货，可批量采购压成本",IF(AJ69="一般波动","按中位数备货，缩短补货周期","小批量多批次，或一件代发不压库存")))</f>
      </c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20">
        <f>IF(COUNT(B70:AE70)=0,"",AVERAGE(B70:AE70))</f>
      </c>
      <c r="AG70" s="20">
        <f>IF(COUNT(B70:AE70)=0,"",MEDIAN(B70:AE70))</f>
      </c>
      <c r="AH70" s="20">
        <f>IF(COUNT(B70:AE70)&lt;2,"",STDEV(B70:AE70))</f>
      </c>
      <c r="AI70" s="11">
        <f>IF(OR(AF70="",AF70=0),"",AH70/AF70)</f>
      </c>
      <c r="AJ70">
        <f>IF(AI70="","",IF(AI70&lt;0.5,"稳定",IF(AI70&lt;=1,"一般波动","剧烈波动")))</f>
      </c>
      <c r="AK70" s="8"/>
      <c r="AL70" s="8"/>
      <c r="AM70">
        <f>IF(OR(AH70="",AK70=""),"",ROUNDUP(1.65*AH70*SQRT(AK70),0))</f>
      </c>
      <c r="AN70">
        <f>IF(AM70="","",MAX(0,ROUNDUP(IF(AJ70="稳定",AF70,AG70)*AK70+AM70-N(AL70),0)))</f>
      </c>
      <c r="AO70">
        <f>IF(AJ70="","",IF(AJ70="稳定","按平均值备货，可批量采购压成本",IF(AJ70="一般波动","按中位数备货，缩短补货周期","小批量多批次，或一件代发不压库存")))</f>
      </c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20">
        <f>IF(COUNT(B71:AE71)=0,"",AVERAGE(B71:AE71))</f>
      </c>
      <c r="AG71" s="20">
        <f>IF(COUNT(B71:AE71)=0,"",MEDIAN(B71:AE71))</f>
      </c>
      <c r="AH71" s="20">
        <f>IF(COUNT(B71:AE71)&lt;2,"",STDEV(B71:AE71))</f>
      </c>
      <c r="AI71" s="11">
        <f>IF(OR(AF71="",AF71=0),"",AH71/AF71)</f>
      </c>
      <c r="AJ71">
        <f>IF(AI71="","",IF(AI71&lt;0.5,"稳定",IF(AI71&lt;=1,"一般波动","剧烈波动")))</f>
      </c>
      <c r="AK71" s="8"/>
      <c r="AL71" s="8"/>
      <c r="AM71">
        <f>IF(OR(AH71="",AK71=""),"",ROUNDUP(1.65*AH71*SQRT(AK71),0))</f>
      </c>
      <c r="AN71">
        <f>IF(AM71="","",MAX(0,ROUNDUP(IF(AJ71="稳定",AF71,AG71)*AK71+AM71-N(AL71),0)))</f>
      </c>
      <c r="AO71">
        <f>IF(AJ71="","",IF(AJ71="稳定","按平均值备货，可批量采购压成本",IF(AJ71="一般波动","按中位数备货，缩短补货周期","小批量多批次，或一件代发不压库存")))</f>
      </c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20">
        <f>IF(COUNT(B72:AE72)=0,"",AVERAGE(B72:AE72))</f>
      </c>
      <c r="AG72" s="20">
        <f>IF(COUNT(B72:AE72)=0,"",MEDIAN(B72:AE72))</f>
      </c>
      <c r="AH72" s="20">
        <f>IF(COUNT(B72:AE72)&lt;2,"",STDEV(B72:AE72))</f>
      </c>
      <c r="AI72" s="11">
        <f>IF(OR(AF72="",AF72=0),"",AH72/AF72)</f>
      </c>
      <c r="AJ72">
        <f>IF(AI72="","",IF(AI72&lt;0.5,"稳定",IF(AI72&lt;=1,"一般波动","剧烈波动")))</f>
      </c>
      <c r="AK72" s="8"/>
      <c r="AL72" s="8"/>
      <c r="AM72">
        <f>IF(OR(AH72="",AK72=""),"",ROUNDUP(1.65*AH72*SQRT(AK72),0))</f>
      </c>
      <c r="AN72">
        <f>IF(AM72="","",MAX(0,ROUNDUP(IF(AJ72="稳定",AF72,AG72)*AK72+AM72-N(AL72),0)))</f>
      </c>
      <c r="AO72">
        <f>IF(AJ72="","",IF(AJ72="稳定","按平均值备货，可批量采购压成本",IF(AJ72="一般波动","按中位数备货，缩短补货周期","小批量多批次，或一件代发不压库存")))</f>
      </c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20">
        <f>IF(COUNT(B73:AE73)=0,"",AVERAGE(B73:AE73))</f>
      </c>
      <c r="AG73" s="20">
        <f>IF(COUNT(B73:AE73)=0,"",MEDIAN(B73:AE73))</f>
      </c>
      <c r="AH73" s="20">
        <f>IF(COUNT(B73:AE73)&lt;2,"",STDEV(B73:AE73))</f>
      </c>
      <c r="AI73" s="11">
        <f>IF(OR(AF73="",AF73=0),"",AH73/AF73)</f>
      </c>
      <c r="AJ73">
        <f>IF(AI73="","",IF(AI73&lt;0.5,"稳定",IF(AI73&lt;=1,"一般波动","剧烈波动")))</f>
      </c>
      <c r="AK73" s="8"/>
      <c r="AL73" s="8"/>
      <c r="AM73">
        <f>IF(OR(AH73="",AK73=""),"",ROUNDUP(1.65*AH73*SQRT(AK73),0))</f>
      </c>
      <c r="AN73">
        <f>IF(AM73="","",MAX(0,ROUNDUP(IF(AJ73="稳定",AF73,AG73)*AK73+AM73-N(AL73),0)))</f>
      </c>
      <c r="AO73">
        <f>IF(AJ73="","",IF(AJ73="稳定","按平均值备货，可批量采购压成本",IF(AJ73="一般波动","按中位数备货，缩短补货周期","小批量多批次，或一件代发不压库存")))</f>
      </c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20">
        <f>IF(COUNT(B74:AE74)=0,"",AVERAGE(B74:AE74))</f>
      </c>
      <c r="AG74" s="20">
        <f>IF(COUNT(B74:AE74)=0,"",MEDIAN(B74:AE74))</f>
      </c>
      <c r="AH74" s="20">
        <f>IF(COUNT(B74:AE74)&lt;2,"",STDEV(B74:AE74))</f>
      </c>
      <c r="AI74" s="11">
        <f>IF(OR(AF74="",AF74=0),"",AH74/AF74)</f>
      </c>
      <c r="AJ74">
        <f>IF(AI74="","",IF(AI74&lt;0.5,"稳定",IF(AI74&lt;=1,"一般波动","剧烈波动")))</f>
      </c>
      <c r="AK74" s="8"/>
      <c r="AL74" s="8"/>
      <c r="AM74">
        <f>IF(OR(AH74="",AK74=""),"",ROUNDUP(1.65*AH74*SQRT(AK74),0))</f>
      </c>
      <c r="AN74">
        <f>IF(AM74="","",MAX(0,ROUNDUP(IF(AJ74="稳定",AF74,AG74)*AK74+AM74-N(AL74),0)))</f>
      </c>
      <c r="AO74">
        <f>IF(AJ74="","",IF(AJ74="稳定","按平均值备货，可批量采购压成本",IF(AJ74="一般波动","按中位数备货，缩短补货周期","小批量多批次，或一件代发不压库存")))</f>
      </c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20">
        <f>IF(COUNT(B75:AE75)=0,"",AVERAGE(B75:AE75))</f>
      </c>
      <c r="AG75" s="20">
        <f>IF(COUNT(B75:AE75)=0,"",MEDIAN(B75:AE75))</f>
      </c>
      <c r="AH75" s="20">
        <f>IF(COUNT(B75:AE75)&lt;2,"",STDEV(B75:AE75))</f>
      </c>
      <c r="AI75" s="11">
        <f>IF(OR(AF75="",AF75=0),"",AH75/AF75)</f>
      </c>
      <c r="AJ75">
        <f>IF(AI75="","",IF(AI75&lt;0.5,"稳定",IF(AI75&lt;=1,"一般波动","剧烈波动")))</f>
      </c>
      <c r="AK75" s="8"/>
      <c r="AL75" s="8"/>
      <c r="AM75">
        <f>IF(OR(AH75="",AK75=""),"",ROUNDUP(1.65*AH75*SQRT(AK75),0))</f>
      </c>
      <c r="AN75">
        <f>IF(AM75="","",MAX(0,ROUNDUP(IF(AJ75="稳定",AF75,AG75)*AK75+AM75-N(AL75),0)))</f>
      </c>
      <c r="AO75">
        <f>IF(AJ75="","",IF(AJ75="稳定","按平均值备货，可批量采购压成本",IF(AJ75="一般波动","按中位数备货，缩短补货周期","小批量多批次，或一件代发不压库存")))</f>
      </c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20">
        <f>IF(COUNT(B76:AE76)=0,"",AVERAGE(B76:AE76))</f>
      </c>
      <c r="AG76" s="20">
        <f>IF(COUNT(B76:AE76)=0,"",MEDIAN(B76:AE76))</f>
      </c>
      <c r="AH76" s="20">
        <f>IF(COUNT(B76:AE76)&lt;2,"",STDEV(B76:AE76))</f>
      </c>
      <c r="AI76" s="11">
        <f>IF(OR(AF76="",AF76=0),"",AH76/AF76)</f>
      </c>
      <c r="AJ76">
        <f>IF(AI76="","",IF(AI76&lt;0.5,"稳定",IF(AI76&lt;=1,"一般波动","剧烈波动")))</f>
      </c>
      <c r="AK76" s="8"/>
      <c r="AL76" s="8"/>
      <c r="AM76">
        <f>IF(OR(AH76="",AK76=""),"",ROUNDUP(1.65*AH76*SQRT(AK76),0))</f>
      </c>
      <c r="AN76">
        <f>IF(AM76="","",MAX(0,ROUNDUP(IF(AJ76="稳定",AF76,AG76)*AK76+AM76-N(AL76),0)))</f>
      </c>
      <c r="AO76">
        <f>IF(AJ76="","",IF(AJ76="稳定","按平均值备货，可批量采购压成本",IF(AJ76="一般波动","按中位数备货，缩短补货周期","小批量多批次，或一件代发不压库存")))</f>
      </c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20">
        <f>IF(COUNT(B77:AE77)=0,"",AVERAGE(B77:AE77))</f>
      </c>
      <c r="AG77" s="20">
        <f>IF(COUNT(B77:AE77)=0,"",MEDIAN(B77:AE77))</f>
      </c>
      <c r="AH77" s="20">
        <f>IF(COUNT(B77:AE77)&lt;2,"",STDEV(B77:AE77))</f>
      </c>
      <c r="AI77" s="11">
        <f>IF(OR(AF77="",AF77=0),"",AH77/AF77)</f>
      </c>
      <c r="AJ77">
        <f>IF(AI77="","",IF(AI77&lt;0.5,"稳定",IF(AI77&lt;=1,"一般波动","剧烈波动")))</f>
      </c>
      <c r="AK77" s="8"/>
      <c r="AL77" s="8"/>
      <c r="AM77">
        <f>IF(OR(AH77="",AK77=""),"",ROUNDUP(1.65*AH77*SQRT(AK77),0))</f>
      </c>
      <c r="AN77">
        <f>IF(AM77="","",MAX(0,ROUNDUP(IF(AJ77="稳定",AF77,AG77)*AK77+AM77-N(AL77),0)))</f>
      </c>
      <c r="AO77">
        <f>IF(AJ77="","",IF(AJ77="稳定","按平均值备货，可批量采购压成本",IF(AJ77="一般波动","按中位数备货，缩短补货周期","小批量多批次，或一件代发不压库存")))</f>
      </c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20">
        <f>IF(COUNT(B78:AE78)=0,"",AVERAGE(B78:AE78))</f>
      </c>
      <c r="AG78" s="20">
        <f>IF(COUNT(B78:AE78)=0,"",MEDIAN(B78:AE78))</f>
      </c>
      <c r="AH78" s="20">
        <f>IF(COUNT(B78:AE78)&lt;2,"",STDEV(B78:AE78))</f>
      </c>
      <c r="AI78" s="11">
        <f>IF(OR(AF78="",AF78=0),"",AH78/AF78)</f>
      </c>
      <c r="AJ78">
        <f>IF(AI78="","",IF(AI78&lt;0.5,"稳定",IF(AI78&lt;=1,"一般波动","剧烈波动")))</f>
      </c>
      <c r="AK78" s="8"/>
      <c r="AL78" s="8"/>
      <c r="AM78">
        <f>IF(OR(AH78="",AK78=""),"",ROUNDUP(1.65*AH78*SQRT(AK78),0))</f>
      </c>
      <c r="AN78">
        <f>IF(AM78="","",MAX(0,ROUNDUP(IF(AJ78="稳定",AF78,AG78)*AK78+AM78-N(AL78),0)))</f>
      </c>
      <c r="AO78">
        <f>IF(AJ78="","",IF(AJ78="稳定","按平均值备货，可批量采购压成本",IF(AJ78="一般波动","按中位数备货，缩短补货周期","小批量多批次，或一件代发不压库存")))</f>
      </c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20">
        <f>IF(COUNT(B79:AE79)=0,"",AVERAGE(B79:AE79))</f>
      </c>
      <c r="AG79" s="20">
        <f>IF(COUNT(B79:AE79)=0,"",MEDIAN(B79:AE79))</f>
      </c>
      <c r="AH79" s="20">
        <f>IF(COUNT(B79:AE79)&lt;2,"",STDEV(B79:AE79))</f>
      </c>
      <c r="AI79" s="11">
        <f>IF(OR(AF79="",AF79=0),"",AH79/AF79)</f>
      </c>
      <c r="AJ79">
        <f>IF(AI79="","",IF(AI79&lt;0.5,"稳定",IF(AI79&lt;=1,"一般波动","剧烈波动")))</f>
      </c>
      <c r="AK79" s="8"/>
      <c r="AL79" s="8"/>
      <c r="AM79">
        <f>IF(OR(AH79="",AK79=""),"",ROUNDUP(1.65*AH79*SQRT(AK79),0))</f>
      </c>
      <c r="AN79">
        <f>IF(AM79="","",MAX(0,ROUNDUP(IF(AJ79="稳定",AF79,AG79)*AK79+AM79-N(AL79),0)))</f>
      </c>
      <c r="AO79">
        <f>IF(AJ79="","",IF(AJ79="稳定","按平均值备货，可批量采购压成本",IF(AJ79="一般波动","按中位数备货，缩短补货周期","小批量多批次，或一件代发不压库存")))</f>
      </c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20">
        <f>IF(COUNT(B80:AE80)=0,"",AVERAGE(B80:AE80))</f>
      </c>
      <c r="AG80" s="20">
        <f>IF(COUNT(B80:AE80)=0,"",MEDIAN(B80:AE80))</f>
      </c>
      <c r="AH80" s="20">
        <f>IF(COUNT(B80:AE80)&lt;2,"",STDEV(B80:AE80))</f>
      </c>
      <c r="AI80" s="11">
        <f>IF(OR(AF80="",AF80=0),"",AH80/AF80)</f>
      </c>
      <c r="AJ80">
        <f>IF(AI80="","",IF(AI80&lt;0.5,"稳定",IF(AI80&lt;=1,"一般波动","剧烈波动")))</f>
      </c>
      <c r="AK80" s="8"/>
      <c r="AL80" s="8"/>
      <c r="AM80">
        <f>IF(OR(AH80="",AK80=""),"",ROUNDUP(1.65*AH80*SQRT(AK80),0))</f>
      </c>
      <c r="AN80">
        <f>IF(AM80="","",MAX(0,ROUNDUP(IF(AJ80="稳定",AF80,AG80)*AK80+AM80-N(AL80),0)))</f>
      </c>
      <c r="AO80">
        <f>IF(AJ80="","",IF(AJ80="稳定","按平均值备货，可批量采购压成本",IF(AJ80="一般波动","按中位数备货，缩短补货周期","小批量多批次，或一件代发不压库存")))</f>
      </c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20">
        <f>IF(COUNT(B81:AE81)=0,"",AVERAGE(B81:AE81))</f>
      </c>
      <c r="AG81" s="20">
        <f>IF(COUNT(B81:AE81)=0,"",MEDIAN(B81:AE81))</f>
      </c>
      <c r="AH81" s="20">
        <f>IF(COUNT(B81:AE81)&lt;2,"",STDEV(B81:AE81))</f>
      </c>
      <c r="AI81" s="11">
        <f>IF(OR(AF81="",AF81=0),"",AH81/AF81)</f>
      </c>
      <c r="AJ81">
        <f>IF(AI81="","",IF(AI81&lt;0.5,"稳定",IF(AI81&lt;=1,"一般波动","剧烈波动")))</f>
      </c>
      <c r="AK81" s="8"/>
      <c r="AL81" s="8"/>
      <c r="AM81">
        <f>IF(OR(AH81="",AK81=""),"",ROUNDUP(1.65*AH81*SQRT(AK81),0))</f>
      </c>
      <c r="AN81">
        <f>IF(AM81="","",MAX(0,ROUNDUP(IF(AJ81="稳定",AF81,AG81)*AK81+AM81-N(AL81),0)))</f>
      </c>
      <c r="AO81">
        <f>IF(AJ81="","",IF(AJ81="稳定","按平均值备货，可批量采购压成本",IF(AJ81="一般波动","按中位数备货，缩短补货周期","小批量多批次，或一件代发不压库存")))</f>
      </c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20">
        <f>IF(COUNT(B82:AE82)=0,"",AVERAGE(B82:AE82))</f>
      </c>
      <c r="AG82" s="20">
        <f>IF(COUNT(B82:AE82)=0,"",MEDIAN(B82:AE82))</f>
      </c>
      <c r="AH82" s="20">
        <f>IF(COUNT(B82:AE82)&lt;2,"",STDEV(B82:AE82))</f>
      </c>
      <c r="AI82" s="11">
        <f>IF(OR(AF82="",AF82=0),"",AH82/AF82)</f>
      </c>
      <c r="AJ82">
        <f>IF(AI82="","",IF(AI82&lt;0.5,"稳定",IF(AI82&lt;=1,"一般波动","剧烈波动")))</f>
      </c>
      <c r="AK82" s="8"/>
      <c r="AL82" s="8"/>
      <c r="AM82">
        <f>IF(OR(AH82="",AK82=""),"",ROUNDUP(1.65*AH82*SQRT(AK82),0))</f>
      </c>
      <c r="AN82">
        <f>IF(AM82="","",MAX(0,ROUNDUP(IF(AJ82="稳定",AF82,AG82)*AK82+AM82-N(AL82),0)))</f>
      </c>
      <c r="AO82">
        <f>IF(AJ82="","",IF(AJ82="稳定","按平均值备货，可批量采购压成本",IF(AJ82="一般波动","按中位数备货，缩短补货周期","小批量多批次，或一件代发不压库存")))</f>
      </c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20">
        <f>IF(COUNT(B83:AE83)=0,"",AVERAGE(B83:AE83))</f>
      </c>
      <c r="AG83" s="20">
        <f>IF(COUNT(B83:AE83)=0,"",MEDIAN(B83:AE83))</f>
      </c>
      <c r="AH83" s="20">
        <f>IF(COUNT(B83:AE83)&lt;2,"",STDEV(B83:AE83))</f>
      </c>
      <c r="AI83" s="11">
        <f>IF(OR(AF83="",AF83=0),"",AH83/AF83)</f>
      </c>
      <c r="AJ83">
        <f>IF(AI83="","",IF(AI83&lt;0.5,"稳定",IF(AI83&lt;=1,"一般波动","剧烈波动")))</f>
      </c>
      <c r="AK83" s="8"/>
      <c r="AL83" s="8"/>
      <c r="AM83">
        <f>IF(OR(AH83="",AK83=""),"",ROUNDUP(1.65*AH83*SQRT(AK83),0))</f>
      </c>
      <c r="AN83">
        <f>IF(AM83="","",MAX(0,ROUNDUP(IF(AJ83="稳定",AF83,AG83)*AK83+AM83-N(AL83),0)))</f>
      </c>
      <c r="AO83">
        <f>IF(AJ83="","",IF(AJ83="稳定","按平均值备货，可批量采购压成本",IF(AJ83="一般波动","按中位数备货，缩短补货周期","小批量多批次，或一件代发不压库存")))</f>
      </c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20">
        <f>IF(COUNT(B84:AE84)=0,"",AVERAGE(B84:AE84))</f>
      </c>
      <c r="AG84" s="20">
        <f>IF(COUNT(B84:AE84)=0,"",MEDIAN(B84:AE84))</f>
      </c>
      <c r="AH84" s="20">
        <f>IF(COUNT(B84:AE84)&lt;2,"",STDEV(B84:AE84))</f>
      </c>
      <c r="AI84" s="11">
        <f>IF(OR(AF84="",AF84=0),"",AH84/AF84)</f>
      </c>
      <c r="AJ84">
        <f>IF(AI84="","",IF(AI84&lt;0.5,"稳定",IF(AI84&lt;=1,"一般波动","剧烈波动")))</f>
      </c>
      <c r="AK84" s="8"/>
      <c r="AL84" s="8"/>
      <c r="AM84">
        <f>IF(OR(AH84="",AK84=""),"",ROUNDUP(1.65*AH84*SQRT(AK84),0))</f>
      </c>
      <c r="AN84">
        <f>IF(AM84="","",MAX(0,ROUNDUP(IF(AJ84="稳定",AF84,AG84)*AK84+AM84-N(AL84),0)))</f>
      </c>
      <c r="AO84">
        <f>IF(AJ84="","",IF(AJ84="稳定","按平均值备货，可批量采购压成本",IF(AJ84="一般波动","按中位数备货，缩短补货周期","小批量多批次，或一件代发不压库存")))</f>
      </c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20">
        <f>IF(COUNT(B85:AE85)=0,"",AVERAGE(B85:AE85))</f>
      </c>
      <c r="AG85" s="20">
        <f>IF(COUNT(B85:AE85)=0,"",MEDIAN(B85:AE85))</f>
      </c>
      <c r="AH85" s="20">
        <f>IF(COUNT(B85:AE85)&lt;2,"",STDEV(B85:AE85))</f>
      </c>
      <c r="AI85" s="11">
        <f>IF(OR(AF85="",AF85=0),"",AH85/AF85)</f>
      </c>
      <c r="AJ85">
        <f>IF(AI85="","",IF(AI85&lt;0.5,"稳定",IF(AI85&lt;=1,"一般波动","剧烈波动")))</f>
      </c>
      <c r="AK85" s="8"/>
      <c r="AL85" s="8"/>
      <c r="AM85">
        <f>IF(OR(AH85="",AK85=""),"",ROUNDUP(1.65*AH85*SQRT(AK85),0))</f>
      </c>
      <c r="AN85">
        <f>IF(AM85="","",MAX(0,ROUNDUP(IF(AJ85="稳定",AF85,AG85)*AK85+AM85-N(AL85),0)))</f>
      </c>
      <c r="AO85">
        <f>IF(AJ85="","",IF(AJ85="稳定","按平均值备货，可批量采购压成本",IF(AJ85="一般波动","按中位数备货，缩短补货周期","小批量多批次，或一件代发不压库存")))</f>
      </c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20">
        <f>IF(COUNT(B86:AE86)=0,"",AVERAGE(B86:AE86))</f>
      </c>
      <c r="AG86" s="20">
        <f>IF(COUNT(B86:AE86)=0,"",MEDIAN(B86:AE86))</f>
      </c>
      <c r="AH86" s="20">
        <f>IF(COUNT(B86:AE86)&lt;2,"",STDEV(B86:AE86))</f>
      </c>
      <c r="AI86" s="11">
        <f>IF(OR(AF86="",AF86=0),"",AH86/AF86)</f>
      </c>
      <c r="AJ86">
        <f>IF(AI86="","",IF(AI86&lt;0.5,"稳定",IF(AI86&lt;=1,"一般波动","剧烈波动")))</f>
      </c>
      <c r="AK86" s="8"/>
      <c r="AL86" s="8"/>
      <c r="AM86">
        <f>IF(OR(AH86="",AK86=""),"",ROUNDUP(1.65*AH86*SQRT(AK86),0))</f>
      </c>
      <c r="AN86">
        <f>IF(AM86="","",MAX(0,ROUNDUP(IF(AJ86="稳定",AF86,AG86)*AK86+AM86-N(AL86),0)))</f>
      </c>
      <c r="AO86">
        <f>IF(AJ86="","",IF(AJ86="稳定","按平均值备货，可批量采购压成本",IF(AJ86="一般波动","按中位数备货，缩短补货周期","小批量多批次，或一件代发不压库存")))</f>
      </c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20">
        <f>IF(COUNT(B87:AE87)=0,"",AVERAGE(B87:AE87))</f>
      </c>
      <c r="AG87" s="20">
        <f>IF(COUNT(B87:AE87)=0,"",MEDIAN(B87:AE87))</f>
      </c>
      <c r="AH87" s="20">
        <f>IF(COUNT(B87:AE87)&lt;2,"",STDEV(B87:AE87))</f>
      </c>
      <c r="AI87" s="11">
        <f>IF(OR(AF87="",AF87=0),"",AH87/AF87)</f>
      </c>
      <c r="AJ87">
        <f>IF(AI87="","",IF(AI87&lt;0.5,"稳定",IF(AI87&lt;=1,"一般波动","剧烈波动")))</f>
      </c>
      <c r="AK87" s="8"/>
      <c r="AL87" s="8"/>
      <c r="AM87">
        <f>IF(OR(AH87="",AK87=""),"",ROUNDUP(1.65*AH87*SQRT(AK87),0))</f>
      </c>
      <c r="AN87">
        <f>IF(AM87="","",MAX(0,ROUNDUP(IF(AJ87="稳定",AF87,AG87)*AK87+AM87-N(AL87),0)))</f>
      </c>
      <c r="AO87">
        <f>IF(AJ87="","",IF(AJ87="稳定","按平均值备货，可批量采购压成本",IF(AJ87="一般波动","按中位数备货，缩短补货周期","小批量多批次，或一件代发不压库存")))</f>
      </c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20">
        <f>IF(COUNT(B88:AE88)=0,"",AVERAGE(B88:AE88))</f>
      </c>
      <c r="AG88" s="20">
        <f>IF(COUNT(B88:AE88)=0,"",MEDIAN(B88:AE88))</f>
      </c>
      <c r="AH88" s="20">
        <f>IF(COUNT(B88:AE88)&lt;2,"",STDEV(B88:AE88))</f>
      </c>
      <c r="AI88" s="11">
        <f>IF(OR(AF88="",AF88=0),"",AH88/AF88)</f>
      </c>
      <c r="AJ88">
        <f>IF(AI88="","",IF(AI88&lt;0.5,"稳定",IF(AI88&lt;=1,"一般波动","剧烈波动")))</f>
      </c>
      <c r="AK88" s="8"/>
      <c r="AL88" s="8"/>
      <c r="AM88">
        <f>IF(OR(AH88="",AK88=""),"",ROUNDUP(1.65*AH88*SQRT(AK88),0))</f>
      </c>
      <c r="AN88">
        <f>IF(AM88="","",MAX(0,ROUNDUP(IF(AJ88="稳定",AF88,AG88)*AK88+AM88-N(AL88),0)))</f>
      </c>
      <c r="AO88">
        <f>IF(AJ88="","",IF(AJ88="稳定","按平均值备货，可批量采购压成本",IF(AJ88="一般波动","按中位数备货，缩短补货周期","小批量多批次，或一件代发不压库存")))</f>
      </c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20">
        <f>IF(COUNT(B89:AE89)=0,"",AVERAGE(B89:AE89))</f>
      </c>
      <c r="AG89" s="20">
        <f>IF(COUNT(B89:AE89)=0,"",MEDIAN(B89:AE89))</f>
      </c>
      <c r="AH89" s="20">
        <f>IF(COUNT(B89:AE89)&lt;2,"",STDEV(B89:AE89))</f>
      </c>
      <c r="AI89" s="11">
        <f>IF(OR(AF89="",AF89=0),"",AH89/AF89)</f>
      </c>
      <c r="AJ89">
        <f>IF(AI89="","",IF(AI89&lt;0.5,"稳定",IF(AI89&lt;=1,"一般波动","剧烈波动")))</f>
      </c>
      <c r="AK89" s="8"/>
      <c r="AL89" s="8"/>
      <c r="AM89">
        <f>IF(OR(AH89="",AK89=""),"",ROUNDUP(1.65*AH89*SQRT(AK89),0))</f>
      </c>
      <c r="AN89">
        <f>IF(AM89="","",MAX(0,ROUNDUP(IF(AJ89="稳定",AF89,AG89)*AK89+AM89-N(AL89),0)))</f>
      </c>
      <c r="AO89">
        <f>IF(AJ89="","",IF(AJ89="稳定","按平均值备货，可批量采购压成本",IF(AJ89="一般波动","按中位数备货，缩短补货周期","小批量多批次，或一件代发不压库存")))</f>
      </c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20">
        <f>IF(COUNT(B90:AE90)=0,"",AVERAGE(B90:AE90))</f>
      </c>
      <c r="AG90" s="20">
        <f>IF(COUNT(B90:AE90)=0,"",MEDIAN(B90:AE90))</f>
      </c>
      <c r="AH90" s="20">
        <f>IF(COUNT(B90:AE90)&lt;2,"",STDEV(B90:AE90))</f>
      </c>
      <c r="AI90" s="11">
        <f>IF(OR(AF90="",AF90=0),"",AH90/AF90)</f>
      </c>
      <c r="AJ90">
        <f>IF(AI90="","",IF(AI90&lt;0.5,"稳定",IF(AI90&lt;=1,"一般波动","剧烈波动")))</f>
      </c>
      <c r="AK90" s="8"/>
      <c r="AL90" s="8"/>
      <c r="AM90">
        <f>IF(OR(AH90="",AK90=""),"",ROUNDUP(1.65*AH90*SQRT(AK90),0))</f>
      </c>
      <c r="AN90">
        <f>IF(AM90="","",MAX(0,ROUNDUP(IF(AJ90="稳定",AF90,AG90)*AK90+AM90-N(AL90),0)))</f>
      </c>
      <c r="AO90">
        <f>IF(AJ90="","",IF(AJ90="稳定","按平均值备货，可批量采购压成本",IF(AJ90="一般波动","按中位数备货，缩短补货周期","小批量多批次，或一件代发不压库存")))</f>
      </c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20">
        <f>IF(COUNT(B91:AE91)=0,"",AVERAGE(B91:AE91))</f>
      </c>
      <c r="AG91" s="20">
        <f>IF(COUNT(B91:AE91)=0,"",MEDIAN(B91:AE91))</f>
      </c>
      <c r="AH91" s="20">
        <f>IF(COUNT(B91:AE91)&lt;2,"",STDEV(B91:AE91))</f>
      </c>
      <c r="AI91" s="11">
        <f>IF(OR(AF91="",AF91=0),"",AH91/AF91)</f>
      </c>
      <c r="AJ91">
        <f>IF(AI91="","",IF(AI91&lt;0.5,"稳定",IF(AI91&lt;=1,"一般波动","剧烈波动")))</f>
      </c>
      <c r="AK91" s="8"/>
      <c r="AL91" s="8"/>
      <c r="AM91">
        <f>IF(OR(AH91="",AK91=""),"",ROUNDUP(1.65*AH91*SQRT(AK91),0))</f>
      </c>
      <c r="AN91">
        <f>IF(AM91="","",MAX(0,ROUNDUP(IF(AJ91="稳定",AF91,AG91)*AK91+AM91-N(AL91),0)))</f>
      </c>
      <c r="AO91">
        <f>IF(AJ91="","",IF(AJ91="稳定","按平均值备货，可批量采购压成本",IF(AJ91="一般波动","按中位数备货，缩短补货周期","小批量多批次，或一件代发不压库存")))</f>
      </c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20">
        <f>IF(COUNT(B92:AE92)=0,"",AVERAGE(B92:AE92))</f>
      </c>
      <c r="AG92" s="20">
        <f>IF(COUNT(B92:AE92)=0,"",MEDIAN(B92:AE92))</f>
      </c>
      <c r="AH92" s="20">
        <f>IF(COUNT(B92:AE92)&lt;2,"",STDEV(B92:AE92))</f>
      </c>
      <c r="AI92" s="11">
        <f>IF(OR(AF92="",AF92=0),"",AH92/AF92)</f>
      </c>
      <c r="AJ92">
        <f>IF(AI92="","",IF(AI92&lt;0.5,"稳定",IF(AI92&lt;=1,"一般波动","剧烈波动")))</f>
      </c>
      <c r="AK92" s="8"/>
      <c r="AL92" s="8"/>
      <c r="AM92">
        <f>IF(OR(AH92="",AK92=""),"",ROUNDUP(1.65*AH92*SQRT(AK92),0))</f>
      </c>
      <c r="AN92">
        <f>IF(AM92="","",MAX(0,ROUNDUP(IF(AJ92="稳定",AF92,AG92)*AK92+AM92-N(AL92),0)))</f>
      </c>
      <c r="AO92">
        <f>IF(AJ92="","",IF(AJ92="稳定","按平均值备货，可批量采购压成本",IF(AJ92="一般波动","按中位数备货，缩短补货周期","小批量多批次，或一件代发不压库存")))</f>
      </c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20">
        <f>IF(COUNT(B93:AE93)=0,"",AVERAGE(B93:AE93))</f>
      </c>
      <c r="AG93" s="20">
        <f>IF(COUNT(B93:AE93)=0,"",MEDIAN(B93:AE93))</f>
      </c>
      <c r="AH93" s="20">
        <f>IF(COUNT(B93:AE93)&lt;2,"",STDEV(B93:AE93))</f>
      </c>
      <c r="AI93" s="11">
        <f>IF(OR(AF93="",AF93=0),"",AH93/AF93)</f>
      </c>
      <c r="AJ93">
        <f>IF(AI93="","",IF(AI93&lt;0.5,"稳定",IF(AI93&lt;=1,"一般波动","剧烈波动")))</f>
      </c>
      <c r="AK93" s="8"/>
      <c r="AL93" s="8"/>
      <c r="AM93">
        <f>IF(OR(AH93="",AK93=""),"",ROUNDUP(1.65*AH93*SQRT(AK93),0))</f>
      </c>
      <c r="AN93">
        <f>IF(AM93="","",MAX(0,ROUNDUP(IF(AJ93="稳定",AF93,AG93)*AK93+AM93-N(AL93),0)))</f>
      </c>
      <c r="AO93">
        <f>IF(AJ93="","",IF(AJ93="稳定","按平均值备货，可批量采购压成本",IF(AJ93="一般波动","按中位数备货，缩短补货周期","小批量多批次，或一件代发不压库存")))</f>
      </c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20">
        <f>IF(COUNT(B94:AE94)=0,"",AVERAGE(B94:AE94))</f>
      </c>
      <c r="AG94" s="20">
        <f>IF(COUNT(B94:AE94)=0,"",MEDIAN(B94:AE94))</f>
      </c>
      <c r="AH94" s="20">
        <f>IF(COUNT(B94:AE94)&lt;2,"",STDEV(B94:AE94))</f>
      </c>
      <c r="AI94" s="11">
        <f>IF(OR(AF94="",AF94=0),"",AH94/AF94)</f>
      </c>
      <c r="AJ94">
        <f>IF(AI94="","",IF(AI94&lt;0.5,"稳定",IF(AI94&lt;=1,"一般波动","剧烈波动")))</f>
      </c>
      <c r="AK94" s="8"/>
      <c r="AL94" s="8"/>
      <c r="AM94">
        <f>IF(OR(AH94="",AK94=""),"",ROUNDUP(1.65*AH94*SQRT(AK94),0))</f>
      </c>
      <c r="AN94">
        <f>IF(AM94="","",MAX(0,ROUNDUP(IF(AJ94="稳定",AF94,AG94)*AK94+AM94-N(AL94),0)))</f>
      </c>
      <c r="AO94">
        <f>IF(AJ94="","",IF(AJ94="稳定","按平均值备货，可批量采购压成本",IF(AJ94="一般波动","按中位数备货，缩短补货周期","小批量多批次，或一件代发不压库存")))</f>
      </c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20">
        <f>IF(COUNT(B95:AE95)=0,"",AVERAGE(B95:AE95))</f>
      </c>
      <c r="AG95" s="20">
        <f>IF(COUNT(B95:AE95)=0,"",MEDIAN(B95:AE95))</f>
      </c>
      <c r="AH95" s="20">
        <f>IF(COUNT(B95:AE95)&lt;2,"",STDEV(B95:AE95))</f>
      </c>
      <c r="AI95" s="11">
        <f>IF(OR(AF95="",AF95=0),"",AH95/AF95)</f>
      </c>
      <c r="AJ95">
        <f>IF(AI95="","",IF(AI95&lt;0.5,"稳定",IF(AI95&lt;=1,"一般波动","剧烈波动")))</f>
      </c>
      <c r="AK95" s="8"/>
      <c r="AL95" s="8"/>
      <c r="AM95">
        <f>IF(OR(AH95="",AK95=""),"",ROUNDUP(1.65*AH95*SQRT(AK95),0))</f>
      </c>
      <c r="AN95">
        <f>IF(AM95="","",MAX(0,ROUNDUP(IF(AJ95="稳定",AF95,AG95)*AK95+AM95-N(AL95),0)))</f>
      </c>
      <c r="AO95">
        <f>IF(AJ95="","",IF(AJ95="稳定","按平均值备货，可批量采购压成本",IF(AJ95="一般波动","按中位数备货，缩短补货周期","小批量多批次，或一件代发不压库存")))</f>
      </c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20">
        <f>IF(COUNT(B96:AE96)=0,"",AVERAGE(B96:AE96))</f>
      </c>
      <c r="AG96" s="20">
        <f>IF(COUNT(B96:AE96)=0,"",MEDIAN(B96:AE96))</f>
      </c>
      <c r="AH96" s="20">
        <f>IF(COUNT(B96:AE96)&lt;2,"",STDEV(B96:AE96))</f>
      </c>
      <c r="AI96" s="11">
        <f>IF(OR(AF96="",AF96=0),"",AH96/AF96)</f>
      </c>
      <c r="AJ96">
        <f>IF(AI96="","",IF(AI96&lt;0.5,"稳定",IF(AI96&lt;=1,"一般波动","剧烈波动")))</f>
      </c>
      <c r="AK96" s="8"/>
      <c r="AL96" s="8"/>
      <c r="AM96">
        <f>IF(OR(AH96="",AK96=""),"",ROUNDUP(1.65*AH96*SQRT(AK96),0))</f>
      </c>
      <c r="AN96">
        <f>IF(AM96="","",MAX(0,ROUNDUP(IF(AJ96="稳定",AF96,AG96)*AK96+AM96-N(AL96),0)))</f>
      </c>
      <c r="AO96">
        <f>IF(AJ96="","",IF(AJ96="稳定","按平均值备货，可批量采购压成本",IF(AJ96="一般波动","按中位数备货，缩短补货周期","小批量多批次，或一件代发不压库存")))</f>
      </c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20">
        <f>IF(COUNT(B97:AE97)=0,"",AVERAGE(B97:AE97))</f>
      </c>
      <c r="AG97" s="20">
        <f>IF(COUNT(B97:AE97)=0,"",MEDIAN(B97:AE97))</f>
      </c>
      <c r="AH97" s="20">
        <f>IF(COUNT(B97:AE97)&lt;2,"",STDEV(B97:AE97))</f>
      </c>
      <c r="AI97" s="11">
        <f>IF(OR(AF97="",AF97=0),"",AH97/AF97)</f>
      </c>
      <c r="AJ97">
        <f>IF(AI97="","",IF(AI97&lt;0.5,"稳定",IF(AI97&lt;=1,"一般波动","剧烈波动")))</f>
      </c>
      <c r="AK97" s="8"/>
      <c r="AL97" s="8"/>
      <c r="AM97">
        <f>IF(OR(AH97="",AK97=""),"",ROUNDUP(1.65*AH97*SQRT(AK97),0))</f>
      </c>
      <c r="AN97">
        <f>IF(AM97="","",MAX(0,ROUNDUP(IF(AJ97="稳定",AF97,AG97)*AK97+AM97-N(AL97),0)))</f>
      </c>
      <c r="AO97">
        <f>IF(AJ97="","",IF(AJ97="稳定","按平均值备货，可批量采购压成本",IF(AJ97="一般波动","按中位数备货，缩短补货周期","小批量多批次，或一件代发不压库存")))</f>
      </c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20">
        <f>IF(COUNT(B98:AE98)=0,"",AVERAGE(B98:AE98))</f>
      </c>
      <c r="AG98" s="20">
        <f>IF(COUNT(B98:AE98)=0,"",MEDIAN(B98:AE98))</f>
      </c>
      <c r="AH98" s="20">
        <f>IF(COUNT(B98:AE98)&lt;2,"",STDEV(B98:AE98))</f>
      </c>
      <c r="AI98" s="11">
        <f>IF(OR(AF98="",AF98=0),"",AH98/AF98)</f>
      </c>
      <c r="AJ98">
        <f>IF(AI98="","",IF(AI98&lt;0.5,"稳定",IF(AI98&lt;=1,"一般波动","剧烈波动")))</f>
      </c>
      <c r="AK98" s="8"/>
      <c r="AL98" s="8"/>
      <c r="AM98">
        <f>IF(OR(AH98="",AK98=""),"",ROUNDUP(1.65*AH98*SQRT(AK98),0))</f>
      </c>
      <c r="AN98">
        <f>IF(AM98="","",MAX(0,ROUNDUP(IF(AJ98="稳定",AF98,AG98)*AK98+AM98-N(AL98),0)))</f>
      </c>
      <c r="AO98">
        <f>IF(AJ98="","",IF(AJ98="稳定","按平均值备货，可批量采购压成本",IF(AJ98="一般波动","按中位数备货，缩短补货周期","小批量多批次，或一件代发不压库存")))</f>
      </c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20">
        <f>IF(COUNT(B99:AE99)=0,"",AVERAGE(B99:AE99))</f>
      </c>
      <c r="AG99" s="20">
        <f>IF(COUNT(B99:AE99)=0,"",MEDIAN(B99:AE99))</f>
      </c>
      <c r="AH99" s="20">
        <f>IF(COUNT(B99:AE99)&lt;2,"",STDEV(B99:AE99))</f>
      </c>
      <c r="AI99" s="11">
        <f>IF(OR(AF99="",AF99=0),"",AH99/AF99)</f>
      </c>
      <c r="AJ99">
        <f>IF(AI99="","",IF(AI99&lt;0.5,"稳定",IF(AI99&lt;=1,"一般波动","剧烈波动")))</f>
      </c>
      <c r="AK99" s="8"/>
      <c r="AL99" s="8"/>
      <c r="AM99">
        <f>IF(OR(AH99="",AK99=""),"",ROUNDUP(1.65*AH99*SQRT(AK99),0))</f>
      </c>
      <c r="AN99">
        <f>IF(AM99="","",MAX(0,ROUNDUP(IF(AJ99="稳定",AF99,AG99)*AK99+AM99-N(AL99),0)))</f>
      </c>
      <c r="AO99">
        <f>IF(AJ99="","",IF(AJ99="稳定","按平均值备货，可批量采购压成本",IF(AJ99="一般波动","按中位数备货，缩短补货周期","小批量多批次，或一件代发不压库存")))</f>
      </c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20">
        <f>IF(COUNT(B100:AE100)=0,"",AVERAGE(B100:AE100))</f>
      </c>
      <c r="AG100" s="20">
        <f>IF(COUNT(B100:AE100)=0,"",MEDIAN(B100:AE100))</f>
      </c>
      <c r="AH100" s="20">
        <f>IF(COUNT(B100:AE100)&lt;2,"",STDEV(B100:AE100))</f>
      </c>
      <c r="AI100" s="11">
        <f>IF(OR(AF100="",AF100=0),"",AH100/AF100)</f>
      </c>
      <c r="AJ100">
        <f>IF(AI100="","",IF(AI100&lt;0.5,"稳定",IF(AI100&lt;=1,"一般波动","剧烈波动")))</f>
      </c>
      <c r="AK100" s="8"/>
      <c r="AL100" s="8"/>
      <c r="AM100">
        <f>IF(OR(AH100="",AK100=""),"",ROUNDUP(1.65*AH100*SQRT(AK100),0))</f>
      </c>
      <c r="AN100">
        <f>IF(AM100="","",MAX(0,ROUNDUP(IF(AJ100="稳定",AF100,AG100)*AK100+AM100-N(AL100),0)))</f>
      </c>
      <c r="AO100">
        <f>IF(AJ100="","",IF(AJ100="稳定","按平均值备货，可批量采购压成本",IF(AJ100="一般波动","按中位数备货，缩短补货周期","小批量多批次，或一件代发不压库存")))</f>
      </c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20">
        <f>IF(COUNT(B101:AE101)=0,"",AVERAGE(B101:AE101))</f>
      </c>
      <c r="AG101" s="20">
        <f>IF(COUNT(B101:AE101)=0,"",MEDIAN(B101:AE101))</f>
      </c>
      <c r="AH101" s="20">
        <f>IF(COUNT(B101:AE101)&lt;2,"",STDEV(B101:AE101))</f>
      </c>
      <c r="AI101" s="11">
        <f>IF(OR(AF101="",AF101=0),"",AH101/AF101)</f>
      </c>
      <c r="AJ101">
        <f>IF(AI101="","",IF(AI101&lt;0.5,"稳定",IF(AI101&lt;=1,"一般波动","剧烈波动")))</f>
      </c>
      <c r="AK101" s="8"/>
      <c r="AL101" s="8"/>
      <c r="AM101">
        <f>IF(OR(AH101="",AK101=""),"",ROUNDUP(1.65*AH101*SQRT(AK101),0))</f>
      </c>
      <c r="AN101">
        <f>IF(AM101="","",MAX(0,ROUNDUP(IF(AJ101="稳定",AF101,AG101)*AK101+AM101-N(AL101),0)))</f>
      </c>
      <c r="AO101">
        <f>IF(AJ101="","",IF(AJ101="稳定","按平均值备货，可批量采购压成本",IF(AJ101="一般波动","按中位数备货，缩短补货周期","小批量多批次，或一件代发不压库存")))</f>
      </c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20">
        <f>IF(COUNT(B102:AE102)=0,"",AVERAGE(B102:AE102))</f>
      </c>
      <c r="AG102" s="20">
        <f>IF(COUNT(B102:AE102)=0,"",MEDIAN(B102:AE102))</f>
      </c>
      <c r="AH102" s="20">
        <f>IF(COUNT(B102:AE102)&lt;2,"",STDEV(B102:AE102))</f>
      </c>
      <c r="AI102" s="11">
        <f>IF(OR(AF102="",AF102=0),"",AH102/AF102)</f>
      </c>
      <c r="AJ102">
        <f>IF(AI102="","",IF(AI102&lt;0.5,"稳定",IF(AI102&lt;=1,"一般波动","剧烈波动")))</f>
      </c>
      <c r="AK102" s="8"/>
      <c r="AL102" s="8"/>
      <c r="AM102">
        <f>IF(OR(AH102="",AK102=""),"",ROUNDUP(1.65*AH102*SQRT(AK102),0))</f>
      </c>
      <c r="AN102">
        <f>IF(AM102="","",MAX(0,ROUNDUP(IF(AJ102="稳定",AF102,AG102)*AK102+AM102-N(AL102),0)))</f>
      </c>
      <c r="AO102">
        <f>IF(AJ102="","",IF(AJ102="稳定","按平均值备货，可批量采购压成本",IF(AJ102="一般波动","按中位数备货，缩短补货周期","小批量多批次，或一件代发不压库存")))</f>
      </c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20">
        <f>IF(COUNT(B103:AE103)=0,"",AVERAGE(B103:AE103))</f>
      </c>
      <c r="AG103" s="20">
        <f>IF(COUNT(B103:AE103)=0,"",MEDIAN(B103:AE103))</f>
      </c>
      <c r="AH103" s="20">
        <f>IF(COUNT(B103:AE103)&lt;2,"",STDEV(B103:AE103))</f>
      </c>
      <c r="AI103" s="11">
        <f>IF(OR(AF103="",AF103=0),"",AH103/AF103)</f>
      </c>
      <c r="AJ103">
        <f>IF(AI103="","",IF(AI103&lt;0.5,"稳定",IF(AI103&lt;=1,"一般波动","剧烈波动")))</f>
      </c>
      <c r="AK103" s="8"/>
      <c r="AL103" s="8"/>
      <c r="AM103">
        <f>IF(OR(AH103="",AK103=""),"",ROUNDUP(1.65*AH103*SQRT(AK103),0))</f>
      </c>
      <c r="AN103">
        <f>IF(AM103="","",MAX(0,ROUNDUP(IF(AJ103="稳定",AF103,AG103)*AK103+AM103-N(AL103),0)))</f>
      </c>
      <c r="AO103">
        <f>IF(AJ103="","",IF(AJ103="稳定","按平均值备货，可批量采购压成本",IF(AJ103="一般波动","按中位数备货，缩短补货周期","小批量多批次，或一件代发不压库存")))</f>
      </c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20">
        <f>IF(COUNT(B104:AE104)=0,"",AVERAGE(B104:AE104))</f>
      </c>
      <c r="AG104" s="20">
        <f>IF(COUNT(B104:AE104)=0,"",MEDIAN(B104:AE104))</f>
      </c>
      <c r="AH104" s="20">
        <f>IF(COUNT(B104:AE104)&lt;2,"",STDEV(B104:AE104))</f>
      </c>
      <c r="AI104" s="11">
        <f>IF(OR(AF104="",AF104=0),"",AH104/AF104)</f>
      </c>
      <c r="AJ104">
        <f>IF(AI104="","",IF(AI104&lt;0.5,"稳定",IF(AI104&lt;=1,"一般波动","剧烈波动")))</f>
      </c>
      <c r="AK104" s="8"/>
      <c r="AL104" s="8"/>
      <c r="AM104">
        <f>IF(OR(AH104="",AK104=""),"",ROUNDUP(1.65*AH104*SQRT(AK104),0))</f>
      </c>
      <c r="AN104">
        <f>IF(AM104="","",MAX(0,ROUNDUP(IF(AJ104="稳定",AF104,AG104)*AK104+AM104-N(AL104),0)))</f>
      </c>
      <c r="AO104">
        <f>IF(AJ104="","",IF(AJ104="稳定","按平均值备货，可批量采购压成本",IF(AJ104="一般波动","按中位数备货，缩短补货周期","小批量多批次，或一件代发不压库存")))</f>
      </c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20">
        <f>IF(COUNT(B105:AE105)=0,"",AVERAGE(B105:AE105))</f>
      </c>
      <c r="AG105" s="20">
        <f>IF(COUNT(B105:AE105)=0,"",MEDIAN(B105:AE105))</f>
      </c>
      <c r="AH105" s="20">
        <f>IF(COUNT(B105:AE105)&lt;2,"",STDEV(B105:AE105))</f>
      </c>
      <c r="AI105" s="11">
        <f>IF(OR(AF105="",AF105=0),"",AH105/AF105)</f>
      </c>
      <c r="AJ105">
        <f>IF(AI105="","",IF(AI105&lt;0.5,"稳定",IF(AI105&lt;=1,"一般波动","剧烈波动")))</f>
      </c>
      <c r="AK105" s="8"/>
      <c r="AL105" s="8"/>
      <c r="AM105">
        <f>IF(OR(AH105="",AK105=""),"",ROUNDUP(1.65*AH105*SQRT(AK105),0))</f>
      </c>
      <c r="AN105">
        <f>IF(AM105="","",MAX(0,ROUNDUP(IF(AJ105="稳定",AF105,AG105)*AK105+AM105-N(AL105),0)))</f>
      </c>
      <c r="AO105">
        <f>IF(AJ105="","",IF(AJ105="稳定","按平均值备货，可批量采购压成本",IF(AJ105="一般波动","按中位数备货，缩短补货周期","小批量多批次，或一件代发不压库存")))</f>
      </c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20">
        <f>IF(COUNT(B106:AE106)=0,"",AVERAGE(B106:AE106))</f>
      </c>
      <c r="AG106" s="20">
        <f>IF(COUNT(B106:AE106)=0,"",MEDIAN(B106:AE106))</f>
      </c>
      <c r="AH106" s="20">
        <f>IF(COUNT(B106:AE106)&lt;2,"",STDEV(B106:AE106))</f>
      </c>
      <c r="AI106" s="11">
        <f>IF(OR(AF106="",AF106=0),"",AH106/AF106)</f>
      </c>
      <c r="AJ106">
        <f>IF(AI106="","",IF(AI106&lt;0.5,"稳定",IF(AI106&lt;=1,"一般波动","剧烈波动")))</f>
      </c>
      <c r="AK106" s="8"/>
      <c r="AL106" s="8"/>
      <c r="AM106">
        <f>IF(OR(AH106="",AK106=""),"",ROUNDUP(1.65*AH106*SQRT(AK106),0))</f>
      </c>
      <c r="AN106">
        <f>IF(AM106="","",MAX(0,ROUNDUP(IF(AJ106="稳定",AF106,AG106)*AK106+AM106-N(AL106),0)))</f>
      </c>
      <c r="AO106">
        <f>IF(AJ106="","",IF(AJ106="稳定","按平均值备货，可批量采购压成本",IF(AJ106="一般波动","按中位数备货，缩短补货周期","小批量多批次，或一件代发不压库存")))</f>
      </c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20">
        <f>IF(COUNT(B107:AE107)=0,"",AVERAGE(B107:AE107))</f>
      </c>
      <c r="AG107" s="20">
        <f>IF(COUNT(B107:AE107)=0,"",MEDIAN(B107:AE107))</f>
      </c>
      <c r="AH107" s="20">
        <f>IF(COUNT(B107:AE107)&lt;2,"",STDEV(B107:AE107))</f>
      </c>
      <c r="AI107" s="11">
        <f>IF(OR(AF107="",AF107=0),"",AH107/AF107)</f>
      </c>
      <c r="AJ107">
        <f>IF(AI107="","",IF(AI107&lt;0.5,"稳定",IF(AI107&lt;=1,"一般波动","剧烈波动")))</f>
      </c>
      <c r="AK107" s="8"/>
      <c r="AL107" s="8"/>
      <c r="AM107">
        <f>IF(OR(AH107="",AK107=""),"",ROUNDUP(1.65*AH107*SQRT(AK107),0))</f>
      </c>
      <c r="AN107">
        <f>IF(AM107="","",MAX(0,ROUNDUP(IF(AJ107="稳定",AF107,AG107)*AK107+AM107-N(AL107),0)))</f>
      </c>
      <c r="AO107">
        <f>IF(AJ107="","",IF(AJ107="稳定","按平均值备货，可批量采购压成本",IF(AJ107="一般波动","按中位数备货，缩短补货周期","小批量多批次，或一件代发不压库存")))</f>
      </c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20">
        <f>IF(COUNT(B108:AE108)=0,"",AVERAGE(B108:AE108))</f>
      </c>
      <c r="AG108" s="20">
        <f>IF(COUNT(B108:AE108)=0,"",MEDIAN(B108:AE108))</f>
      </c>
      <c r="AH108" s="20">
        <f>IF(COUNT(B108:AE108)&lt;2,"",STDEV(B108:AE108))</f>
      </c>
      <c r="AI108" s="11">
        <f>IF(OR(AF108="",AF108=0),"",AH108/AF108)</f>
      </c>
      <c r="AJ108">
        <f>IF(AI108="","",IF(AI108&lt;0.5,"稳定",IF(AI108&lt;=1,"一般波动","剧烈波动")))</f>
      </c>
      <c r="AK108" s="8"/>
      <c r="AL108" s="8"/>
      <c r="AM108">
        <f>IF(OR(AH108="",AK108=""),"",ROUNDUP(1.65*AH108*SQRT(AK108),0))</f>
      </c>
      <c r="AN108">
        <f>IF(AM108="","",MAX(0,ROUNDUP(IF(AJ108="稳定",AF108,AG108)*AK108+AM108-N(AL108),0)))</f>
      </c>
      <c r="AO108">
        <f>IF(AJ108="","",IF(AJ108="稳定","按平均值备货，可批量采购压成本",IF(AJ108="一般波动","按中位数备货，缩短补货周期","小批量多批次，或一件代发不压库存")))</f>
      </c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20">
        <f>IF(COUNT(B109:AE109)=0,"",AVERAGE(B109:AE109))</f>
      </c>
      <c r="AG109" s="20">
        <f>IF(COUNT(B109:AE109)=0,"",MEDIAN(B109:AE109))</f>
      </c>
      <c r="AH109" s="20">
        <f>IF(COUNT(B109:AE109)&lt;2,"",STDEV(B109:AE109))</f>
      </c>
      <c r="AI109" s="11">
        <f>IF(OR(AF109="",AF109=0),"",AH109/AF109)</f>
      </c>
      <c r="AJ109">
        <f>IF(AI109="","",IF(AI109&lt;0.5,"稳定",IF(AI109&lt;=1,"一般波动","剧烈波动")))</f>
      </c>
      <c r="AK109" s="8"/>
      <c r="AL109" s="8"/>
      <c r="AM109">
        <f>IF(OR(AH109="",AK109=""),"",ROUNDUP(1.65*AH109*SQRT(AK109),0))</f>
      </c>
      <c r="AN109">
        <f>IF(AM109="","",MAX(0,ROUNDUP(IF(AJ109="稳定",AF109,AG109)*AK109+AM109-N(AL109),0)))</f>
      </c>
      <c r="AO109">
        <f>IF(AJ109="","",IF(AJ109="稳定","按平均值备货，可批量采购压成本",IF(AJ109="一般波动","按中位数备货，缩短补货周期","小批量多批次，或一件代发不压库存")))</f>
      </c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20">
        <f>IF(COUNT(B110:AE110)=0,"",AVERAGE(B110:AE110))</f>
      </c>
      <c r="AG110" s="20">
        <f>IF(COUNT(B110:AE110)=0,"",MEDIAN(B110:AE110))</f>
      </c>
      <c r="AH110" s="20">
        <f>IF(COUNT(B110:AE110)&lt;2,"",STDEV(B110:AE110))</f>
      </c>
      <c r="AI110" s="11">
        <f>IF(OR(AF110="",AF110=0),"",AH110/AF110)</f>
      </c>
      <c r="AJ110">
        <f>IF(AI110="","",IF(AI110&lt;0.5,"稳定",IF(AI110&lt;=1,"一般波动","剧烈波动")))</f>
      </c>
      <c r="AK110" s="8"/>
      <c r="AL110" s="8"/>
      <c r="AM110">
        <f>IF(OR(AH110="",AK110=""),"",ROUNDUP(1.65*AH110*SQRT(AK110),0))</f>
      </c>
      <c r="AN110">
        <f>IF(AM110="","",MAX(0,ROUNDUP(IF(AJ110="稳定",AF110,AG110)*AK110+AM110-N(AL110),0)))</f>
      </c>
      <c r="AO110">
        <f>IF(AJ110="","",IF(AJ110="稳定","按平均值备货，可批量采购压成本",IF(AJ110="一般波动","按中位数备货，缩短补货周期","小批量多批次，或一件代发不压库存")))</f>
      </c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20">
        <f>IF(COUNT(B111:AE111)=0,"",AVERAGE(B111:AE111))</f>
      </c>
      <c r="AG111" s="20">
        <f>IF(COUNT(B111:AE111)=0,"",MEDIAN(B111:AE111))</f>
      </c>
      <c r="AH111" s="20">
        <f>IF(COUNT(B111:AE111)&lt;2,"",STDEV(B111:AE111))</f>
      </c>
      <c r="AI111" s="11">
        <f>IF(OR(AF111="",AF111=0),"",AH111/AF111)</f>
      </c>
      <c r="AJ111">
        <f>IF(AI111="","",IF(AI111&lt;0.5,"稳定",IF(AI111&lt;=1,"一般波动","剧烈波动")))</f>
      </c>
      <c r="AK111" s="8"/>
      <c r="AL111" s="8"/>
      <c r="AM111">
        <f>IF(OR(AH111="",AK111=""),"",ROUNDUP(1.65*AH111*SQRT(AK111),0))</f>
      </c>
      <c r="AN111">
        <f>IF(AM111="","",MAX(0,ROUNDUP(IF(AJ111="稳定",AF111,AG111)*AK111+AM111-N(AL111),0)))</f>
      </c>
      <c r="AO111">
        <f>IF(AJ111="","",IF(AJ111="稳定","按平均值备货，可批量采购压成本",IF(AJ111="一般波动","按中位数备货，缩短补货周期","小批量多批次，或一件代发不压库存")))</f>
      </c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20">
        <f>IF(COUNT(B112:AE112)=0,"",AVERAGE(B112:AE112))</f>
      </c>
      <c r="AG112" s="20">
        <f>IF(COUNT(B112:AE112)=0,"",MEDIAN(B112:AE112))</f>
      </c>
      <c r="AH112" s="20">
        <f>IF(COUNT(B112:AE112)&lt;2,"",STDEV(B112:AE112))</f>
      </c>
      <c r="AI112" s="11">
        <f>IF(OR(AF112="",AF112=0),"",AH112/AF112)</f>
      </c>
      <c r="AJ112">
        <f>IF(AI112="","",IF(AI112&lt;0.5,"稳定",IF(AI112&lt;=1,"一般波动","剧烈波动")))</f>
      </c>
      <c r="AK112" s="8"/>
      <c r="AL112" s="8"/>
      <c r="AM112">
        <f>IF(OR(AH112="",AK112=""),"",ROUNDUP(1.65*AH112*SQRT(AK112),0))</f>
      </c>
      <c r="AN112">
        <f>IF(AM112="","",MAX(0,ROUNDUP(IF(AJ112="稳定",AF112,AG112)*AK112+AM112-N(AL112),0)))</f>
      </c>
      <c r="AO112">
        <f>IF(AJ112="","",IF(AJ112="稳定","按平均值备货，可批量采购压成本",IF(AJ112="一般波动","按中位数备货，缩短补货周期","小批量多批次，或一件代发不压库存")))</f>
      </c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20">
        <f>IF(COUNT(B113:AE113)=0,"",AVERAGE(B113:AE113))</f>
      </c>
      <c r="AG113" s="20">
        <f>IF(COUNT(B113:AE113)=0,"",MEDIAN(B113:AE113))</f>
      </c>
      <c r="AH113" s="20">
        <f>IF(COUNT(B113:AE113)&lt;2,"",STDEV(B113:AE113))</f>
      </c>
      <c r="AI113" s="11">
        <f>IF(OR(AF113="",AF113=0),"",AH113/AF113)</f>
      </c>
      <c r="AJ113">
        <f>IF(AI113="","",IF(AI113&lt;0.5,"稳定",IF(AI113&lt;=1,"一般波动","剧烈波动")))</f>
      </c>
      <c r="AK113" s="8"/>
      <c r="AL113" s="8"/>
      <c r="AM113">
        <f>IF(OR(AH113="",AK113=""),"",ROUNDUP(1.65*AH113*SQRT(AK113),0))</f>
      </c>
      <c r="AN113">
        <f>IF(AM113="","",MAX(0,ROUNDUP(IF(AJ113="稳定",AF113,AG113)*AK113+AM113-N(AL113),0)))</f>
      </c>
      <c r="AO113">
        <f>IF(AJ113="","",IF(AJ113="稳定","按平均值备货，可批量采购压成本",IF(AJ113="一般波动","按中位数备货，缩短补货周期","小批量多批次，或一件代发不压库存")))</f>
      </c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20">
        <f>IF(COUNT(B114:AE114)=0,"",AVERAGE(B114:AE114))</f>
      </c>
      <c r="AG114" s="20">
        <f>IF(COUNT(B114:AE114)=0,"",MEDIAN(B114:AE114))</f>
      </c>
      <c r="AH114" s="20">
        <f>IF(COUNT(B114:AE114)&lt;2,"",STDEV(B114:AE114))</f>
      </c>
      <c r="AI114" s="11">
        <f>IF(OR(AF114="",AF114=0),"",AH114/AF114)</f>
      </c>
      <c r="AJ114">
        <f>IF(AI114="","",IF(AI114&lt;0.5,"稳定",IF(AI114&lt;=1,"一般波动","剧烈波动")))</f>
      </c>
      <c r="AK114" s="8"/>
      <c r="AL114" s="8"/>
      <c r="AM114">
        <f>IF(OR(AH114="",AK114=""),"",ROUNDUP(1.65*AH114*SQRT(AK114),0))</f>
      </c>
      <c r="AN114">
        <f>IF(AM114="","",MAX(0,ROUNDUP(IF(AJ114="稳定",AF114,AG114)*AK114+AM114-N(AL114),0)))</f>
      </c>
      <c r="AO114">
        <f>IF(AJ114="","",IF(AJ114="稳定","按平均值备货，可批量采购压成本",IF(AJ114="一般波动","按中位数备货，缩短补货周期","小批量多批次，或一件代发不压库存")))</f>
      </c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20">
        <f>IF(COUNT(B115:AE115)=0,"",AVERAGE(B115:AE115))</f>
      </c>
      <c r="AG115" s="20">
        <f>IF(COUNT(B115:AE115)=0,"",MEDIAN(B115:AE115))</f>
      </c>
      <c r="AH115" s="20">
        <f>IF(COUNT(B115:AE115)&lt;2,"",STDEV(B115:AE115))</f>
      </c>
      <c r="AI115" s="11">
        <f>IF(OR(AF115="",AF115=0),"",AH115/AF115)</f>
      </c>
      <c r="AJ115">
        <f>IF(AI115="","",IF(AI115&lt;0.5,"稳定",IF(AI115&lt;=1,"一般波动","剧烈波动")))</f>
      </c>
      <c r="AK115" s="8"/>
      <c r="AL115" s="8"/>
      <c r="AM115">
        <f>IF(OR(AH115="",AK115=""),"",ROUNDUP(1.65*AH115*SQRT(AK115),0))</f>
      </c>
      <c r="AN115">
        <f>IF(AM115="","",MAX(0,ROUNDUP(IF(AJ115="稳定",AF115,AG115)*AK115+AM115-N(AL115),0)))</f>
      </c>
      <c r="AO115">
        <f>IF(AJ115="","",IF(AJ115="稳定","按平均值备货，可批量采购压成本",IF(AJ115="一般波动","按中位数备货，缩短补货周期","小批量多批次，或一件代发不压库存")))</f>
      </c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20">
        <f>IF(COUNT(B116:AE116)=0,"",AVERAGE(B116:AE116))</f>
      </c>
      <c r="AG116" s="20">
        <f>IF(COUNT(B116:AE116)=0,"",MEDIAN(B116:AE116))</f>
      </c>
      <c r="AH116" s="20">
        <f>IF(COUNT(B116:AE116)&lt;2,"",STDEV(B116:AE116))</f>
      </c>
      <c r="AI116" s="11">
        <f>IF(OR(AF116="",AF116=0),"",AH116/AF116)</f>
      </c>
      <c r="AJ116">
        <f>IF(AI116="","",IF(AI116&lt;0.5,"稳定",IF(AI116&lt;=1,"一般波动","剧烈波动")))</f>
      </c>
      <c r="AK116" s="8"/>
      <c r="AL116" s="8"/>
      <c r="AM116">
        <f>IF(OR(AH116="",AK116=""),"",ROUNDUP(1.65*AH116*SQRT(AK116),0))</f>
      </c>
      <c r="AN116">
        <f>IF(AM116="","",MAX(0,ROUNDUP(IF(AJ116="稳定",AF116,AG116)*AK116+AM116-N(AL116),0)))</f>
      </c>
      <c r="AO116">
        <f>IF(AJ116="","",IF(AJ116="稳定","按平均值备货，可批量采购压成本",IF(AJ116="一般波动","按中位数备货，缩短补货周期","小批量多批次，或一件代发不压库存")))</f>
      </c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20">
        <f>IF(COUNT(B117:AE117)=0,"",AVERAGE(B117:AE117))</f>
      </c>
      <c r="AG117" s="20">
        <f>IF(COUNT(B117:AE117)=0,"",MEDIAN(B117:AE117))</f>
      </c>
      <c r="AH117" s="20">
        <f>IF(COUNT(B117:AE117)&lt;2,"",STDEV(B117:AE117))</f>
      </c>
      <c r="AI117" s="11">
        <f>IF(OR(AF117="",AF117=0),"",AH117/AF117)</f>
      </c>
      <c r="AJ117">
        <f>IF(AI117="","",IF(AI117&lt;0.5,"稳定",IF(AI117&lt;=1,"一般波动","剧烈波动")))</f>
      </c>
      <c r="AK117" s="8"/>
      <c r="AL117" s="8"/>
      <c r="AM117">
        <f>IF(OR(AH117="",AK117=""),"",ROUNDUP(1.65*AH117*SQRT(AK117),0))</f>
      </c>
      <c r="AN117">
        <f>IF(AM117="","",MAX(0,ROUNDUP(IF(AJ117="稳定",AF117,AG117)*AK117+AM117-N(AL117),0)))</f>
      </c>
      <c r="AO117">
        <f>IF(AJ117="","",IF(AJ117="稳定","按平均值备货，可批量采购压成本",IF(AJ117="一般波动","按中位数备货，缩短补货周期","小批量多批次，或一件代发不压库存")))</f>
      </c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20">
        <f>IF(COUNT(B118:AE118)=0,"",AVERAGE(B118:AE118))</f>
      </c>
      <c r="AG118" s="20">
        <f>IF(COUNT(B118:AE118)=0,"",MEDIAN(B118:AE118))</f>
      </c>
      <c r="AH118" s="20">
        <f>IF(COUNT(B118:AE118)&lt;2,"",STDEV(B118:AE118))</f>
      </c>
      <c r="AI118" s="11">
        <f>IF(OR(AF118="",AF118=0),"",AH118/AF118)</f>
      </c>
      <c r="AJ118">
        <f>IF(AI118="","",IF(AI118&lt;0.5,"稳定",IF(AI118&lt;=1,"一般波动","剧烈波动")))</f>
      </c>
      <c r="AK118" s="8"/>
      <c r="AL118" s="8"/>
      <c r="AM118">
        <f>IF(OR(AH118="",AK118=""),"",ROUNDUP(1.65*AH118*SQRT(AK118),0))</f>
      </c>
      <c r="AN118">
        <f>IF(AM118="","",MAX(0,ROUNDUP(IF(AJ118="稳定",AF118,AG118)*AK118+AM118-N(AL118),0)))</f>
      </c>
      <c r="AO118">
        <f>IF(AJ118="","",IF(AJ118="稳定","按平均值备货，可批量采购压成本",IF(AJ118="一般波动","按中位数备货，缩短补货周期","小批量多批次，或一件代发不压库存")))</f>
      </c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20">
        <f>IF(COUNT(B119:AE119)=0,"",AVERAGE(B119:AE119))</f>
      </c>
      <c r="AG119" s="20">
        <f>IF(COUNT(B119:AE119)=0,"",MEDIAN(B119:AE119))</f>
      </c>
      <c r="AH119" s="20">
        <f>IF(COUNT(B119:AE119)&lt;2,"",STDEV(B119:AE119))</f>
      </c>
      <c r="AI119" s="11">
        <f>IF(OR(AF119="",AF119=0),"",AH119/AF119)</f>
      </c>
      <c r="AJ119">
        <f>IF(AI119="","",IF(AI119&lt;0.5,"稳定",IF(AI119&lt;=1,"一般波动","剧烈波动")))</f>
      </c>
      <c r="AK119" s="8"/>
      <c r="AL119" s="8"/>
      <c r="AM119">
        <f>IF(OR(AH119="",AK119=""),"",ROUNDUP(1.65*AH119*SQRT(AK119),0))</f>
      </c>
      <c r="AN119">
        <f>IF(AM119="","",MAX(0,ROUNDUP(IF(AJ119="稳定",AF119,AG119)*AK119+AM119-N(AL119),0)))</f>
      </c>
      <c r="AO119">
        <f>IF(AJ119="","",IF(AJ119="稳定","按平均值备货，可批量采购压成本",IF(AJ119="一般波动","按中位数备货，缩短补货周期","小批量多批次，或一件代发不压库存")))</f>
      </c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20">
        <f>IF(COUNT(B120:AE120)=0,"",AVERAGE(B120:AE120))</f>
      </c>
      <c r="AG120" s="20">
        <f>IF(COUNT(B120:AE120)=0,"",MEDIAN(B120:AE120))</f>
      </c>
      <c r="AH120" s="20">
        <f>IF(COUNT(B120:AE120)&lt;2,"",STDEV(B120:AE120))</f>
      </c>
      <c r="AI120" s="11">
        <f>IF(OR(AF120="",AF120=0),"",AH120/AF120)</f>
      </c>
      <c r="AJ120">
        <f>IF(AI120="","",IF(AI120&lt;0.5,"稳定",IF(AI120&lt;=1,"一般波动","剧烈波动")))</f>
      </c>
      <c r="AK120" s="8"/>
      <c r="AL120" s="8"/>
      <c r="AM120">
        <f>IF(OR(AH120="",AK120=""),"",ROUNDUP(1.65*AH120*SQRT(AK120),0))</f>
      </c>
      <c r="AN120">
        <f>IF(AM120="","",MAX(0,ROUNDUP(IF(AJ120="稳定",AF120,AG120)*AK120+AM120-N(AL120),0)))</f>
      </c>
      <c r="AO120">
        <f>IF(AJ120="","",IF(AJ120="稳定","按平均值备货，可批量采购压成本",IF(AJ120="一般波动","按中位数备货，缩短补货周期","小批量多批次，或一件代发不压库存")))</f>
      </c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20">
        <f>IF(COUNT(B121:AE121)=0,"",AVERAGE(B121:AE121))</f>
      </c>
      <c r="AG121" s="20">
        <f>IF(COUNT(B121:AE121)=0,"",MEDIAN(B121:AE121))</f>
      </c>
      <c r="AH121" s="20">
        <f>IF(COUNT(B121:AE121)&lt;2,"",STDEV(B121:AE121))</f>
      </c>
      <c r="AI121" s="11">
        <f>IF(OR(AF121="",AF121=0),"",AH121/AF121)</f>
      </c>
      <c r="AJ121">
        <f>IF(AI121="","",IF(AI121&lt;0.5,"稳定",IF(AI121&lt;=1,"一般波动","剧烈波动")))</f>
      </c>
      <c r="AK121" s="8"/>
      <c r="AL121" s="8"/>
      <c r="AM121">
        <f>IF(OR(AH121="",AK121=""),"",ROUNDUP(1.65*AH121*SQRT(AK121),0))</f>
      </c>
      <c r="AN121">
        <f>IF(AM121="","",MAX(0,ROUNDUP(IF(AJ121="稳定",AF121,AG121)*AK121+AM121-N(AL121),0)))</f>
      </c>
      <c r="AO121">
        <f>IF(AJ121="","",IF(AJ121="稳定","按平均值备货，可批量采购压成本",IF(AJ121="一般波动","按中位数备货，缩短补货周期","小批量多批次，或一件代发不压库存")))</f>
      </c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20">
        <f>IF(COUNT(B122:AE122)=0,"",AVERAGE(B122:AE122))</f>
      </c>
      <c r="AG122" s="20">
        <f>IF(COUNT(B122:AE122)=0,"",MEDIAN(B122:AE122))</f>
      </c>
      <c r="AH122" s="20">
        <f>IF(COUNT(B122:AE122)&lt;2,"",STDEV(B122:AE122))</f>
      </c>
      <c r="AI122" s="11">
        <f>IF(OR(AF122="",AF122=0),"",AH122/AF122)</f>
      </c>
      <c r="AJ122">
        <f>IF(AI122="","",IF(AI122&lt;0.5,"稳定",IF(AI122&lt;=1,"一般波动","剧烈波动")))</f>
      </c>
      <c r="AK122" s="8"/>
      <c r="AL122" s="8"/>
      <c r="AM122">
        <f>IF(OR(AH122="",AK122=""),"",ROUNDUP(1.65*AH122*SQRT(AK122),0))</f>
      </c>
      <c r="AN122">
        <f>IF(AM122="","",MAX(0,ROUNDUP(IF(AJ122="稳定",AF122,AG122)*AK122+AM122-N(AL122),0)))</f>
      </c>
      <c r="AO122">
        <f>IF(AJ122="","",IF(AJ122="稳定","按平均值备货，可批量采购压成本",IF(AJ122="一般波动","按中位数备货，缩短补货周期","小批量多批次，或一件代发不压库存")))</f>
      </c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20">
        <f>IF(COUNT(B123:AE123)=0,"",AVERAGE(B123:AE123))</f>
      </c>
      <c r="AG123" s="20">
        <f>IF(COUNT(B123:AE123)=0,"",MEDIAN(B123:AE123))</f>
      </c>
      <c r="AH123" s="20">
        <f>IF(COUNT(B123:AE123)&lt;2,"",STDEV(B123:AE123))</f>
      </c>
      <c r="AI123" s="11">
        <f>IF(OR(AF123="",AF123=0),"",AH123/AF123)</f>
      </c>
      <c r="AJ123">
        <f>IF(AI123="","",IF(AI123&lt;0.5,"稳定",IF(AI123&lt;=1,"一般波动","剧烈波动")))</f>
      </c>
      <c r="AK123" s="8"/>
      <c r="AL123" s="8"/>
      <c r="AM123">
        <f>IF(OR(AH123="",AK123=""),"",ROUNDUP(1.65*AH123*SQRT(AK123),0))</f>
      </c>
      <c r="AN123">
        <f>IF(AM123="","",MAX(0,ROUNDUP(IF(AJ123="稳定",AF123,AG123)*AK123+AM123-N(AL123),0)))</f>
      </c>
      <c r="AO123">
        <f>IF(AJ123="","",IF(AJ123="稳定","按平均值备货，可批量采购压成本",IF(AJ123="一般波动","按中位数备货，缩短补货周期","小批量多批次，或一件代发不压库存")))</f>
      </c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20">
        <f>IF(COUNT(B124:AE124)=0,"",AVERAGE(B124:AE124))</f>
      </c>
      <c r="AG124" s="20">
        <f>IF(COUNT(B124:AE124)=0,"",MEDIAN(B124:AE124))</f>
      </c>
      <c r="AH124" s="20">
        <f>IF(COUNT(B124:AE124)&lt;2,"",STDEV(B124:AE124))</f>
      </c>
      <c r="AI124" s="11">
        <f>IF(OR(AF124="",AF124=0),"",AH124/AF124)</f>
      </c>
      <c r="AJ124">
        <f>IF(AI124="","",IF(AI124&lt;0.5,"稳定",IF(AI124&lt;=1,"一般波动","剧烈波动")))</f>
      </c>
      <c r="AK124" s="8"/>
      <c r="AL124" s="8"/>
      <c r="AM124">
        <f>IF(OR(AH124="",AK124=""),"",ROUNDUP(1.65*AH124*SQRT(AK124),0))</f>
      </c>
      <c r="AN124">
        <f>IF(AM124="","",MAX(0,ROUNDUP(IF(AJ124="稳定",AF124,AG124)*AK124+AM124-N(AL124),0)))</f>
      </c>
      <c r="AO124">
        <f>IF(AJ124="","",IF(AJ124="稳定","按平均值备货，可批量采购压成本",IF(AJ124="一般波动","按中位数备货，缩短补货周期","小批量多批次，或一件代发不压库存")))</f>
      </c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20">
        <f>IF(COUNT(B125:AE125)=0,"",AVERAGE(B125:AE125))</f>
      </c>
      <c r="AG125" s="20">
        <f>IF(COUNT(B125:AE125)=0,"",MEDIAN(B125:AE125))</f>
      </c>
      <c r="AH125" s="20">
        <f>IF(COUNT(B125:AE125)&lt;2,"",STDEV(B125:AE125))</f>
      </c>
      <c r="AI125" s="11">
        <f>IF(OR(AF125="",AF125=0),"",AH125/AF125)</f>
      </c>
      <c r="AJ125">
        <f>IF(AI125="","",IF(AI125&lt;0.5,"稳定",IF(AI125&lt;=1,"一般波动","剧烈波动")))</f>
      </c>
      <c r="AK125" s="8"/>
      <c r="AL125" s="8"/>
      <c r="AM125">
        <f>IF(OR(AH125="",AK125=""),"",ROUNDUP(1.65*AH125*SQRT(AK125),0))</f>
      </c>
      <c r="AN125">
        <f>IF(AM125="","",MAX(0,ROUNDUP(IF(AJ125="稳定",AF125,AG125)*AK125+AM125-N(AL125),0)))</f>
      </c>
      <c r="AO125">
        <f>IF(AJ125="","",IF(AJ125="稳定","按平均值备货，可批量采购压成本",IF(AJ125="一般波动","按中位数备货，缩短补货周期","小批量多批次，或一件代发不压库存")))</f>
      </c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20">
        <f>IF(COUNT(B126:AE126)=0,"",AVERAGE(B126:AE126))</f>
      </c>
      <c r="AG126" s="20">
        <f>IF(COUNT(B126:AE126)=0,"",MEDIAN(B126:AE126))</f>
      </c>
      <c r="AH126" s="20">
        <f>IF(COUNT(B126:AE126)&lt;2,"",STDEV(B126:AE126))</f>
      </c>
      <c r="AI126" s="11">
        <f>IF(OR(AF126="",AF126=0),"",AH126/AF126)</f>
      </c>
      <c r="AJ126">
        <f>IF(AI126="","",IF(AI126&lt;0.5,"稳定",IF(AI126&lt;=1,"一般波动","剧烈波动")))</f>
      </c>
      <c r="AK126" s="8"/>
      <c r="AL126" s="8"/>
      <c r="AM126">
        <f>IF(OR(AH126="",AK126=""),"",ROUNDUP(1.65*AH126*SQRT(AK126),0))</f>
      </c>
      <c r="AN126">
        <f>IF(AM126="","",MAX(0,ROUNDUP(IF(AJ126="稳定",AF126,AG126)*AK126+AM126-N(AL126),0)))</f>
      </c>
      <c r="AO126">
        <f>IF(AJ126="","",IF(AJ126="稳定","按平均值备货，可批量采购压成本",IF(AJ126="一般波动","按中位数备货，缩短补货周期","小批量多批次，或一件代发不压库存")))</f>
      </c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20">
        <f>IF(COUNT(B127:AE127)=0,"",AVERAGE(B127:AE127))</f>
      </c>
      <c r="AG127" s="20">
        <f>IF(COUNT(B127:AE127)=0,"",MEDIAN(B127:AE127))</f>
      </c>
      <c r="AH127" s="20">
        <f>IF(COUNT(B127:AE127)&lt;2,"",STDEV(B127:AE127))</f>
      </c>
      <c r="AI127" s="11">
        <f>IF(OR(AF127="",AF127=0),"",AH127/AF127)</f>
      </c>
      <c r="AJ127">
        <f>IF(AI127="","",IF(AI127&lt;0.5,"稳定",IF(AI127&lt;=1,"一般波动","剧烈波动")))</f>
      </c>
      <c r="AK127" s="8"/>
      <c r="AL127" s="8"/>
      <c r="AM127">
        <f>IF(OR(AH127="",AK127=""),"",ROUNDUP(1.65*AH127*SQRT(AK127),0))</f>
      </c>
      <c r="AN127">
        <f>IF(AM127="","",MAX(0,ROUNDUP(IF(AJ127="稳定",AF127,AG127)*AK127+AM127-N(AL127),0)))</f>
      </c>
      <c r="AO127">
        <f>IF(AJ127="","",IF(AJ127="稳定","按平均值备货，可批量采购压成本",IF(AJ127="一般波动","按中位数备货，缩短补货周期","小批量多批次，或一件代发不压库存")))</f>
      </c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20">
        <f>IF(COUNT(B128:AE128)=0,"",AVERAGE(B128:AE128))</f>
      </c>
      <c r="AG128" s="20">
        <f>IF(COUNT(B128:AE128)=0,"",MEDIAN(B128:AE128))</f>
      </c>
      <c r="AH128" s="20">
        <f>IF(COUNT(B128:AE128)&lt;2,"",STDEV(B128:AE128))</f>
      </c>
      <c r="AI128" s="11">
        <f>IF(OR(AF128="",AF128=0),"",AH128/AF128)</f>
      </c>
      <c r="AJ128">
        <f>IF(AI128="","",IF(AI128&lt;0.5,"稳定",IF(AI128&lt;=1,"一般波动","剧烈波动")))</f>
      </c>
      <c r="AK128" s="8"/>
      <c r="AL128" s="8"/>
      <c r="AM128">
        <f>IF(OR(AH128="",AK128=""),"",ROUNDUP(1.65*AH128*SQRT(AK128),0))</f>
      </c>
      <c r="AN128">
        <f>IF(AM128="","",MAX(0,ROUNDUP(IF(AJ128="稳定",AF128,AG128)*AK128+AM128-N(AL128),0)))</f>
      </c>
      <c r="AO128">
        <f>IF(AJ128="","",IF(AJ128="稳定","按平均值备货，可批量采购压成本",IF(AJ128="一般波动","按中位数备货，缩短补货周期","小批量多批次，或一件代发不压库存")))</f>
      </c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20">
        <f>IF(COUNT(B129:AE129)=0,"",AVERAGE(B129:AE129))</f>
      </c>
      <c r="AG129" s="20">
        <f>IF(COUNT(B129:AE129)=0,"",MEDIAN(B129:AE129))</f>
      </c>
      <c r="AH129" s="20">
        <f>IF(COUNT(B129:AE129)&lt;2,"",STDEV(B129:AE129))</f>
      </c>
      <c r="AI129" s="11">
        <f>IF(OR(AF129="",AF129=0),"",AH129/AF129)</f>
      </c>
      <c r="AJ129">
        <f>IF(AI129="","",IF(AI129&lt;0.5,"稳定",IF(AI129&lt;=1,"一般波动","剧烈波动")))</f>
      </c>
      <c r="AK129" s="8"/>
      <c r="AL129" s="8"/>
      <c r="AM129">
        <f>IF(OR(AH129="",AK129=""),"",ROUNDUP(1.65*AH129*SQRT(AK129),0))</f>
      </c>
      <c r="AN129">
        <f>IF(AM129="","",MAX(0,ROUNDUP(IF(AJ129="稳定",AF129,AG129)*AK129+AM129-N(AL129),0)))</f>
      </c>
      <c r="AO129">
        <f>IF(AJ129="","",IF(AJ129="稳定","按平均值备货，可批量采购压成本",IF(AJ129="一般波动","按中位数备货，缩短补货周期","小批量多批次，或一件代发不压库存")))</f>
      </c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20">
        <f>IF(COUNT(B130:AE130)=0,"",AVERAGE(B130:AE130))</f>
      </c>
      <c r="AG130" s="20">
        <f>IF(COUNT(B130:AE130)=0,"",MEDIAN(B130:AE130))</f>
      </c>
      <c r="AH130" s="20">
        <f>IF(COUNT(B130:AE130)&lt;2,"",STDEV(B130:AE130))</f>
      </c>
      <c r="AI130" s="11">
        <f>IF(OR(AF130="",AF130=0),"",AH130/AF130)</f>
      </c>
      <c r="AJ130">
        <f>IF(AI130="","",IF(AI130&lt;0.5,"稳定",IF(AI130&lt;=1,"一般波动","剧烈波动")))</f>
      </c>
      <c r="AK130" s="8"/>
      <c r="AL130" s="8"/>
      <c r="AM130">
        <f>IF(OR(AH130="",AK130=""),"",ROUNDUP(1.65*AH130*SQRT(AK130),0))</f>
      </c>
      <c r="AN130">
        <f>IF(AM130="","",MAX(0,ROUNDUP(IF(AJ130="稳定",AF130,AG130)*AK130+AM130-N(AL130),0)))</f>
      </c>
      <c r="AO130">
        <f>IF(AJ130="","",IF(AJ130="稳定","按平均值备货，可批量采购压成本",IF(AJ130="一般波动","按中位数备货，缩短补货周期","小批量多批次，或一件代发不压库存")))</f>
      </c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20">
        <f>IF(COUNT(B131:AE131)=0,"",AVERAGE(B131:AE131))</f>
      </c>
      <c r="AG131" s="20">
        <f>IF(COUNT(B131:AE131)=0,"",MEDIAN(B131:AE131))</f>
      </c>
      <c r="AH131" s="20">
        <f>IF(COUNT(B131:AE131)&lt;2,"",STDEV(B131:AE131))</f>
      </c>
      <c r="AI131" s="11">
        <f>IF(OR(AF131="",AF131=0),"",AH131/AF131)</f>
      </c>
      <c r="AJ131">
        <f>IF(AI131="","",IF(AI131&lt;0.5,"稳定",IF(AI131&lt;=1,"一般波动","剧烈波动")))</f>
      </c>
      <c r="AK131" s="8"/>
      <c r="AL131" s="8"/>
      <c r="AM131">
        <f>IF(OR(AH131="",AK131=""),"",ROUNDUP(1.65*AH131*SQRT(AK131),0))</f>
      </c>
      <c r="AN131">
        <f>IF(AM131="","",MAX(0,ROUNDUP(IF(AJ131="稳定",AF131,AG131)*AK131+AM131-N(AL131),0)))</f>
      </c>
      <c r="AO131">
        <f>IF(AJ131="","",IF(AJ131="稳定","按平均值备货，可批量采购压成本",IF(AJ131="一般波动","按中位数备货，缩短补货周期","小批量多批次，或一件代发不压库存")))</f>
      </c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20">
        <f>IF(COUNT(B132:AE132)=0,"",AVERAGE(B132:AE132))</f>
      </c>
      <c r="AG132" s="20">
        <f>IF(COUNT(B132:AE132)=0,"",MEDIAN(B132:AE132))</f>
      </c>
      <c r="AH132" s="20">
        <f>IF(COUNT(B132:AE132)&lt;2,"",STDEV(B132:AE132))</f>
      </c>
      <c r="AI132" s="11">
        <f>IF(OR(AF132="",AF132=0),"",AH132/AF132)</f>
      </c>
      <c r="AJ132">
        <f>IF(AI132="","",IF(AI132&lt;0.5,"稳定",IF(AI132&lt;=1,"一般波动","剧烈波动")))</f>
      </c>
      <c r="AK132" s="8"/>
      <c r="AL132" s="8"/>
      <c r="AM132">
        <f>IF(OR(AH132="",AK132=""),"",ROUNDUP(1.65*AH132*SQRT(AK132),0))</f>
      </c>
      <c r="AN132">
        <f>IF(AM132="","",MAX(0,ROUNDUP(IF(AJ132="稳定",AF132,AG132)*AK132+AM132-N(AL132),0)))</f>
      </c>
      <c r="AO132">
        <f>IF(AJ132="","",IF(AJ132="稳定","按平均值备货，可批量采购压成本",IF(AJ132="一般波动","按中位数备货，缩短补货周期","小批量多批次，或一件代发不压库存")))</f>
      </c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20">
        <f>IF(COUNT(B133:AE133)=0,"",AVERAGE(B133:AE133))</f>
      </c>
      <c r="AG133" s="20">
        <f>IF(COUNT(B133:AE133)=0,"",MEDIAN(B133:AE133))</f>
      </c>
      <c r="AH133" s="20">
        <f>IF(COUNT(B133:AE133)&lt;2,"",STDEV(B133:AE133))</f>
      </c>
      <c r="AI133" s="11">
        <f>IF(OR(AF133="",AF133=0),"",AH133/AF133)</f>
      </c>
      <c r="AJ133">
        <f>IF(AI133="","",IF(AI133&lt;0.5,"稳定",IF(AI133&lt;=1,"一般波动","剧烈波动")))</f>
      </c>
      <c r="AK133" s="8"/>
      <c r="AL133" s="8"/>
      <c r="AM133">
        <f>IF(OR(AH133="",AK133=""),"",ROUNDUP(1.65*AH133*SQRT(AK133),0))</f>
      </c>
      <c r="AN133">
        <f>IF(AM133="","",MAX(0,ROUNDUP(IF(AJ133="稳定",AF133,AG133)*AK133+AM133-N(AL133),0)))</f>
      </c>
      <c r="AO133">
        <f>IF(AJ133="","",IF(AJ133="稳定","按平均值备货，可批量采购压成本",IF(AJ133="一般波动","按中位数备货，缩短补货周期","小批量多批次，或一件代发不压库存")))</f>
      </c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20">
        <f>IF(COUNT(B134:AE134)=0,"",AVERAGE(B134:AE134))</f>
      </c>
      <c r="AG134" s="20">
        <f>IF(COUNT(B134:AE134)=0,"",MEDIAN(B134:AE134))</f>
      </c>
      <c r="AH134" s="20">
        <f>IF(COUNT(B134:AE134)&lt;2,"",STDEV(B134:AE134))</f>
      </c>
      <c r="AI134" s="11">
        <f>IF(OR(AF134="",AF134=0),"",AH134/AF134)</f>
      </c>
      <c r="AJ134">
        <f>IF(AI134="","",IF(AI134&lt;0.5,"稳定",IF(AI134&lt;=1,"一般波动","剧烈波动")))</f>
      </c>
      <c r="AK134" s="8"/>
      <c r="AL134" s="8"/>
      <c r="AM134">
        <f>IF(OR(AH134="",AK134=""),"",ROUNDUP(1.65*AH134*SQRT(AK134),0))</f>
      </c>
      <c r="AN134">
        <f>IF(AM134="","",MAX(0,ROUNDUP(IF(AJ134="稳定",AF134,AG134)*AK134+AM134-N(AL134),0)))</f>
      </c>
      <c r="AO134">
        <f>IF(AJ134="","",IF(AJ134="稳定","按平均值备货，可批量采购压成本",IF(AJ134="一般波动","按中位数备货，缩短补货周期","小批量多批次，或一件代发不压库存")))</f>
      </c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20">
        <f>IF(COUNT(B135:AE135)=0,"",AVERAGE(B135:AE135))</f>
      </c>
      <c r="AG135" s="20">
        <f>IF(COUNT(B135:AE135)=0,"",MEDIAN(B135:AE135))</f>
      </c>
      <c r="AH135" s="20">
        <f>IF(COUNT(B135:AE135)&lt;2,"",STDEV(B135:AE135))</f>
      </c>
      <c r="AI135" s="11">
        <f>IF(OR(AF135="",AF135=0),"",AH135/AF135)</f>
      </c>
      <c r="AJ135">
        <f>IF(AI135="","",IF(AI135&lt;0.5,"稳定",IF(AI135&lt;=1,"一般波动","剧烈波动")))</f>
      </c>
      <c r="AK135" s="8"/>
      <c r="AL135" s="8"/>
      <c r="AM135">
        <f>IF(OR(AH135="",AK135=""),"",ROUNDUP(1.65*AH135*SQRT(AK135),0))</f>
      </c>
      <c r="AN135">
        <f>IF(AM135="","",MAX(0,ROUNDUP(IF(AJ135="稳定",AF135,AG135)*AK135+AM135-N(AL135),0)))</f>
      </c>
      <c r="AO135">
        <f>IF(AJ135="","",IF(AJ135="稳定","按平均值备货，可批量采购压成本",IF(AJ135="一般波动","按中位数备货，缩短补货周期","小批量多批次，或一件代发不压库存")))</f>
      </c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20">
        <f>IF(COUNT(B136:AE136)=0,"",AVERAGE(B136:AE136))</f>
      </c>
      <c r="AG136" s="20">
        <f>IF(COUNT(B136:AE136)=0,"",MEDIAN(B136:AE136))</f>
      </c>
      <c r="AH136" s="20">
        <f>IF(COUNT(B136:AE136)&lt;2,"",STDEV(B136:AE136))</f>
      </c>
      <c r="AI136" s="11">
        <f>IF(OR(AF136="",AF136=0),"",AH136/AF136)</f>
      </c>
      <c r="AJ136">
        <f>IF(AI136="","",IF(AI136&lt;0.5,"稳定",IF(AI136&lt;=1,"一般波动","剧烈波动")))</f>
      </c>
      <c r="AK136" s="8"/>
      <c r="AL136" s="8"/>
      <c r="AM136">
        <f>IF(OR(AH136="",AK136=""),"",ROUNDUP(1.65*AH136*SQRT(AK136),0))</f>
      </c>
      <c r="AN136">
        <f>IF(AM136="","",MAX(0,ROUNDUP(IF(AJ136="稳定",AF136,AG136)*AK136+AM136-N(AL136),0)))</f>
      </c>
      <c r="AO136">
        <f>IF(AJ136="","",IF(AJ136="稳定","按平均值备货，可批量采购压成本",IF(AJ136="一般波动","按中位数备货，缩短补货周期","小批量多批次，或一件代发不压库存")))</f>
      </c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20">
        <f>IF(COUNT(B137:AE137)=0,"",AVERAGE(B137:AE137))</f>
      </c>
      <c r="AG137" s="20">
        <f>IF(COUNT(B137:AE137)=0,"",MEDIAN(B137:AE137))</f>
      </c>
      <c r="AH137" s="20">
        <f>IF(COUNT(B137:AE137)&lt;2,"",STDEV(B137:AE137))</f>
      </c>
      <c r="AI137" s="11">
        <f>IF(OR(AF137="",AF137=0),"",AH137/AF137)</f>
      </c>
      <c r="AJ137">
        <f>IF(AI137="","",IF(AI137&lt;0.5,"稳定",IF(AI137&lt;=1,"一般波动","剧烈波动")))</f>
      </c>
      <c r="AK137" s="8"/>
      <c r="AL137" s="8"/>
      <c r="AM137">
        <f>IF(OR(AH137="",AK137=""),"",ROUNDUP(1.65*AH137*SQRT(AK137),0))</f>
      </c>
      <c r="AN137">
        <f>IF(AM137="","",MAX(0,ROUNDUP(IF(AJ137="稳定",AF137,AG137)*AK137+AM137-N(AL137),0)))</f>
      </c>
      <c r="AO137">
        <f>IF(AJ137="","",IF(AJ137="稳定","按平均值备货，可批量采购压成本",IF(AJ137="一般波动","按中位数备货，缩短补货周期","小批量多批次，或一件代发不压库存")))</f>
      </c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20">
        <f>IF(COUNT(B138:AE138)=0,"",AVERAGE(B138:AE138))</f>
      </c>
      <c r="AG138" s="20">
        <f>IF(COUNT(B138:AE138)=0,"",MEDIAN(B138:AE138))</f>
      </c>
      <c r="AH138" s="20">
        <f>IF(COUNT(B138:AE138)&lt;2,"",STDEV(B138:AE138))</f>
      </c>
      <c r="AI138" s="11">
        <f>IF(OR(AF138="",AF138=0),"",AH138/AF138)</f>
      </c>
      <c r="AJ138">
        <f>IF(AI138="","",IF(AI138&lt;0.5,"稳定",IF(AI138&lt;=1,"一般波动","剧烈波动")))</f>
      </c>
      <c r="AK138" s="8"/>
      <c r="AL138" s="8"/>
      <c r="AM138">
        <f>IF(OR(AH138="",AK138=""),"",ROUNDUP(1.65*AH138*SQRT(AK138),0))</f>
      </c>
      <c r="AN138">
        <f>IF(AM138="","",MAX(0,ROUNDUP(IF(AJ138="稳定",AF138,AG138)*AK138+AM138-N(AL138),0)))</f>
      </c>
      <c r="AO138">
        <f>IF(AJ138="","",IF(AJ138="稳定","按平均值备货，可批量采购压成本",IF(AJ138="一般波动","按中位数备货，缩短补货周期","小批量多批次，或一件代发不压库存")))</f>
      </c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20">
        <f>IF(COUNT(B139:AE139)=0,"",AVERAGE(B139:AE139))</f>
      </c>
      <c r="AG139" s="20">
        <f>IF(COUNT(B139:AE139)=0,"",MEDIAN(B139:AE139))</f>
      </c>
      <c r="AH139" s="20">
        <f>IF(COUNT(B139:AE139)&lt;2,"",STDEV(B139:AE139))</f>
      </c>
      <c r="AI139" s="11">
        <f>IF(OR(AF139="",AF139=0),"",AH139/AF139)</f>
      </c>
      <c r="AJ139">
        <f>IF(AI139="","",IF(AI139&lt;0.5,"稳定",IF(AI139&lt;=1,"一般波动","剧烈波动")))</f>
      </c>
      <c r="AK139" s="8"/>
      <c r="AL139" s="8"/>
      <c r="AM139">
        <f>IF(OR(AH139="",AK139=""),"",ROUNDUP(1.65*AH139*SQRT(AK139),0))</f>
      </c>
      <c r="AN139">
        <f>IF(AM139="","",MAX(0,ROUNDUP(IF(AJ139="稳定",AF139,AG139)*AK139+AM139-N(AL139),0)))</f>
      </c>
      <c r="AO139">
        <f>IF(AJ139="","",IF(AJ139="稳定","按平均值备货，可批量采购压成本",IF(AJ139="一般波动","按中位数备货，缩短补货周期","小批量多批次，或一件代发不压库存")))</f>
      </c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20">
        <f>IF(COUNT(B140:AE140)=0,"",AVERAGE(B140:AE140))</f>
      </c>
      <c r="AG140" s="20">
        <f>IF(COUNT(B140:AE140)=0,"",MEDIAN(B140:AE140))</f>
      </c>
      <c r="AH140" s="20">
        <f>IF(COUNT(B140:AE140)&lt;2,"",STDEV(B140:AE140))</f>
      </c>
      <c r="AI140" s="11">
        <f>IF(OR(AF140="",AF140=0),"",AH140/AF140)</f>
      </c>
      <c r="AJ140">
        <f>IF(AI140="","",IF(AI140&lt;0.5,"稳定",IF(AI140&lt;=1,"一般波动","剧烈波动")))</f>
      </c>
      <c r="AK140" s="8"/>
      <c r="AL140" s="8"/>
      <c r="AM140">
        <f>IF(OR(AH140="",AK140=""),"",ROUNDUP(1.65*AH140*SQRT(AK140),0))</f>
      </c>
      <c r="AN140">
        <f>IF(AM140="","",MAX(0,ROUNDUP(IF(AJ140="稳定",AF140,AG140)*AK140+AM140-N(AL140),0)))</f>
      </c>
      <c r="AO140">
        <f>IF(AJ140="","",IF(AJ140="稳定","按平均值备货，可批量采购压成本",IF(AJ140="一般波动","按中位数备货，缩短补货周期","小批量多批次，或一件代发不压库存")))</f>
      </c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20">
        <f>IF(COUNT(B141:AE141)=0,"",AVERAGE(B141:AE141))</f>
      </c>
      <c r="AG141" s="20">
        <f>IF(COUNT(B141:AE141)=0,"",MEDIAN(B141:AE141))</f>
      </c>
      <c r="AH141" s="20">
        <f>IF(COUNT(B141:AE141)&lt;2,"",STDEV(B141:AE141))</f>
      </c>
      <c r="AI141" s="11">
        <f>IF(OR(AF141="",AF141=0),"",AH141/AF141)</f>
      </c>
      <c r="AJ141">
        <f>IF(AI141="","",IF(AI141&lt;0.5,"稳定",IF(AI141&lt;=1,"一般波动","剧烈波动")))</f>
      </c>
      <c r="AK141" s="8"/>
      <c r="AL141" s="8"/>
      <c r="AM141">
        <f>IF(OR(AH141="",AK141=""),"",ROUNDUP(1.65*AH141*SQRT(AK141),0))</f>
      </c>
      <c r="AN141">
        <f>IF(AM141="","",MAX(0,ROUNDUP(IF(AJ141="稳定",AF141,AG141)*AK141+AM141-N(AL141),0)))</f>
      </c>
      <c r="AO141">
        <f>IF(AJ141="","",IF(AJ141="稳定","按平均值备货，可批量采购压成本",IF(AJ141="一般波动","按中位数备货，缩短补货周期","小批量多批次，或一件代发不压库存")))</f>
      </c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20">
        <f>IF(COUNT(B142:AE142)=0,"",AVERAGE(B142:AE142))</f>
      </c>
      <c r="AG142" s="20">
        <f>IF(COUNT(B142:AE142)=0,"",MEDIAN(B142:AE142))</f>
      </c>
      <c r="AH142" s="20">
        <f>IF(COUNT(B142:AE142)&lt;2,"",STDEV(B142:AE142))</f>
      </c>
      <c r="AI142" s="11">
        <f>IF(OR(AF142="",AF142=0),"",AH142/AF142)</f>
      </c>
      <c r="AJ142">
        <f>IF(AI142="","",IF(AI142&lt;0.5,"稳定",IF(AI142&lt;=1,"一般波动","剧烈波动")))</f>
      </c>
      <c r="AK142" s="8"/>
      <c r="AL142" s="8"/>
      <c r="AM142">
        <f>IF(OR(AH142="",AK142=""),"",ROUNDUP(1.65*AH142*SQRT(AK142),0))</f>
      </c>
      <c r="AN142">
        <f>IF(AM142="","",MAX(0,ROUNDUP(IF(AJ142="稳定",AF142,AG142)*AK142+AM142-N(AL142),0)))</f>
      </c>
      <c r="AO142">
        <f>IF(AJ142="","",IF(AJ142="稳定","按平均值备货，可批量采购压成本",IF(AJ142="一般波动","按中位数备货，缩短补货周期","小批量多批次，或一件代发不压库存")))</f>
      </c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20">
        <f>IF(COUNT(B143:AE143)=0,"",AVERAGE(B143:AE143))</f>
      </c>
      <c r="AG143" s="20">
        <f>IF(COUNT(B143:AE143)=0,"",MEDIAN(B143:AE143))</f>
      </c>
      <c r="AH143" s="20">
        <f>IF(COUNT(B143:AE143)&lt;2,"",STDEV(B143:AE143))</f>
      </c>
      <c r="AI143" s="11">
        <f>IF(OR(AF143="",AF143=0),"",AH143/AF143)</f>
      </c>
      <c r="AJ143">
        <f>IF(AI143="","",IF(AI143&lt;0.5,"稳定",IF(AI143&lt;=1,"一般波动","剧烈波动")))</f>
      </c>
      <c r="AK143" s="8"/>
      <c r="AL143" s="8"/>
      <c r="AM143">
        <f>IF(OR(AH143="",AK143=""),"",ROUNDUP(1.65*AH143*SQRT(AK143),0))</f>
      </c>
      <c r="AN143">
        <f>IF(AM143="","",MAX(0,ROUNDUP(IF(AJ143="稳定",AF143,AG143)*AK143+AM143-N(AL143),0)))</f>
      </c>
      <c r="AO143">
        <f>IF(AJ143="","",IF(AJ143="稳定","按平均值备货，可批量采购压成本",IF(AJ143="一般波动","按中位数备货，缩短补货周期","小批量多批次，或一件代发不压库存")))</f>
      </c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20">
        <f>IF(COUNT(B144:AE144)=0,"",AVERAGE(B144:AE144))</f>
      </c>
      <c r="AG144" s="20">
        <f>IF(COUNT(B144:AE144)=0,"",MEDIAN(B144:AE144))</f>
      </c>
      <c r="AH144" s="20">
        <f>IF(COUNT(B144:AE144)&lt;2,"",STDEV(B144:AE144))</f>
      </c>
      <c r="AI144" s="11">
        <f>IF(OR(AF144="",AF144=0),"",AH144/AF144)</f>
      </c>
      <c r="AJ144">
        <f>IF(AI144="","",IF(AI144&lt;0.5,"稳定",IF(AI144&lt;=1,"一般波动","剧烈波动")))</f>
      </c>
      <c r="AK144" s="8"/>
      <c r="AL144" s="8"/>
      <c r="AM144">
        <f>IF(OR(AH144="",AK144=""),"",ROUNDUP(1.65*AH144*SQRT(AK144),0))</f>
      </c>
      <c r="AN144">
        <f>IF(AM144="","",MAX(0,ROUNDUP(IF(AJ144="稳定",AF144,AG144)*AK144+AM144-N(AL144),0)))</f>
      </c>
      <c r="AO144">
        <f>IF(AJ144="","",IF(AJ144="稳定","按平均值备货，可批量采购压成本",IF(AJ144="一般波动","按中位数备货，缩短补货周期","小批量多批次，或一件代发不压库存")))</f>
      </c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20">
        <f>IF(COUNT(B145:AE145)=0,"",AVERAGE(B145:AE145))</f>
      </c>
      <c r="AG145" s="20">
        <f>IF(COUNT(B145:AE145)=0,"",MEDIAN(B145:AE145))</f>
      </c>
      <c r="AH145" s="20">
        <f>IF(COUNT(B145:AE145)&lt;2,"",STDEV(B145:AE145))</f>
      </c>
      <c r="AI145" s="11">
        <f>IF(OR(AF145="",AF145=0),"",AH145/AF145)</f>
      </c>
      <c r="AJ145">
        <f>IF(AI145="","",IF(AI145&lt;0.5,"稳定",IF(AI145&lt;=1,"一般波动","剧烈波动")))</f>
      </c>
      <c r="AK145" s="8"/>
      <c r="AL145" s="8"/>
      <c r="AM145">
        <f>IF(OR(AH145="",AK145=""),"",ROUNDUP(1.65*AH145*SQRT(AK145),0))</f>
      </c>
      <c r="AN145">
        <f>IF(AM145="","",MAX(0,ROUNDUP(IF(AJ145="稳定",AF145,AG145)*AK145+AM145-N(AL145),0)))</f>
      </c>
      <c r="AO145">
        <f>IF(AJ145="","",IF(AJ145="稳定","按平均值备货，可批量采购压成本",IF(AJ145="一般波动","按中位数备货，缩短补货周期","小批量多批次，或一件代发不压库存")))</f>
      </c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20">
        <f>IF(COUNT(B146:AE146)=0,"",AVERAGE(B146:AE146))</f>
      </c>
      <c r="AG146" s="20">
        <f>IF(COUNT(B146:AE146)=0,"",MEDIAN(B146:AE146))</f>
      </c>
      <c r="AH146" s="20">
        <f>IF(COUNT(B146:AE146)&lt;2,"",STDEV(B146:AE146))</f>
      </c>
      <c r="AI146" s="11">
        <f>IF(OR(AF146="",AF146=0),"",AH146/AF146)</f>
      </c>
      <c r="AJ146">
        <f>IF(AI146="","",IF(AI146&lt;0.5,"稳定",IF(AI146&lt;=1,"一般波动","剧烈波动")))</f>
      </c>
      <c r="AK146" s="8"/>
      <c r="AL146" s="8"/>
      <c r="AM146">
        <f>IF(OR(AH146="",AK146=""),"",ROUNDUP(1.65*AH146*SQRT(AK146),0))</f>
      </c>
      <c r="AN146">
        <f>IF(AM146="","",MAX(0,ROUNDUP(IF(AJ146="稳定",AF146,AG146)*AK146+AM146-N(AL146),0)))</f>
      </c>
      <c r="AO146">
        <f>IF(AJ146="","",IF(AJ146="稳定","按平均值备货，可批量采购压成本",IF(AJ146="一般波动","按中位数备货，缩短补货周期","小批量多批次，或一件代发不压库存")))</f>
      </c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20">
        <f>IF(COUNT(B147:AE147)=0,"",AVERAGE(B147:AE147))</f>
      </c>
      <c r="AG147" s="20">
        <f>IF(COUNT(B147:AE147)=0,"",MEDIAN(B147:AE147))</f>
      </c>
      <c r="AH147" s="20">
        <f>IF(COUNT(B147:AE147)&lt;2,"",STDEV(B147:AE147))</f>
      </c>
      <c r="AI147" s="11">
        <f>IF(OR(AF147="",AF147=0),"",AH147/AF147)</f>
      </c>
      <c r="AJ147">
        <f>IF(AI147="","",IF(AI147&lt;0.5,"稳定",IF(AI147&lt;=1,"一般波动","剧烈波动")))</f>
      </c>
      <c r="AK147" s="8"/>
      <c r="AL147" s="8"/>
      <c r="AM147">
        <f>IF(OR(AH147="",AK147=""),"",ROUNDUP(1.65*AH147*SQRT(AK147),0))</f>
      </c>
      <c r="AN147">
        <f>IF(AM147="","",MAX(0,ROUNDUP(IF(AJ147="稳定",AF147,AG147)*AK147+AM147-N(AL147),0)))</f>
      </c>
      <c r="AO147">
        <f>IF(AJ147="","",IF(AJ147="稳定","按平均值备货，可批量采购压成本",IF(AJ147="一般波动","按中位数备货，缩短补货周期","小批量多批次，或一件代发不压库存")))</f>
      </c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20">
        <f>IF(COUNT(B148:AE148)=0,"",AVERAGE(B148:AE148))</f>
      </c>
      <c r="AG148" s="20">
        <f>IF(COUNT(B148:AE148)=0,"",MEDIAN(B148:AE148))</f>
      </c>
      <c r="AH148" s="20">
        <f>IF(COUNT(B148:AE148)&lt;2,"",STDEV(B148:AE148))</f>
      </c>
      <c r="AI148" s="11">
        <f>IF(OR(AF148="",AF148=0),"",AH148/AF148)</f>
      </c>
      <c r="AJ148">
        <f>IF(AI148="","",IF(AI148&lt;0.5,"稳定",IF(AI148&lt;=1,"一般波动","剧烈波动")))</f>
      </c>
      <c r="AK148" s="8"/>
      <c r="AL148" s="8"/>
      <c r="AM148">
        <f>IF(OR(AH148="",AK148=""),"",ROUNDUP(1.65*AH148*SQRT(AK148),0))</f>
      </c>
      <c r="AN148">
        <f>IF(AM148="","",MAX(0,ROUNDUP(IF(AJ148="稳定",AF148,AG148)*AK148+AM148-N(AL148),0)))</f>
      </c>
      <c r="AO148">
        <f>IF(AJ148="","",IF(AJ148="稳定","按平均值备货，可批量采购压成本",IF(AJ148="一般波动","按中位数备货，缩短补货周期","小批量多批次，或一件代发不压库存")))</f>
      </c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20">
        <f>IF(COUNT(B149:AE149)=0,"",AVERAGE(B149:AE149))</f>
      </c>
      <c r="AG149" s="20">
        <f>IF(COUNT(B149:AE149)=0,"",MEDIAN(B149:AE149))</f>
      </c>
      <c r="AH149" s="20">
        <f>IF(COUNT(B149:AE149)&lt;2,"",STDEV(B149:AE149))</f>
      </c>
      <c r="AI149" s="11">
        <f>IF(OR(AF149="",AF149=0),"",AH149/AF149)</f>
      </c>
      <c r="AJ149">
        <f>IF(AI149="","",IF(AI149&lt;0.5,"稳定",IF(AI149&lt;=1,"一般波动","剧烈波动")))</f>
      </c>
      <c r="AK149" s="8"/>
      <c r="AL149" s="8"/>
      <c r="AM149">
        <f>IF(OR(AH149="",AK149=""),"",ROUNDUP(1.65*AH149*SQRT(AK149),0))</f>
      </c>
      <c r="AN149">
        <f>IF(AM149="","",MAX(0,ROUNDUP(IF(AJ149="稳定",AF149,AG149)*AK149+AM149-N(AL149),0)))</f>
      </c>
      <c r="AO149">
        <f>IF(AJ149="","",IF(AJ149="稳定","按平均值备货，可批量采购压成本",IF(AJ149="一般波动","按中位数备货，缩短补货周期","小批量多批次，或一件代发不压库存")))</f>
      </c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20">
        <f>IF(COUNT(B150:AE150)=0,"",AVERAGE(B150:AE150))</f>
      </c>
      <c r="AG150" s="20">
        <f>IF(COUNT(B150:AE150)=0,"",MEDIAN(B150:AE150))</f>
      </c>
      <c r="AH150" s="20">
        <f>IF(COUNT(B150:AE150)&lt;2,"",STDEV(B150:AE150))</f>
      </c>
      <c r="AI150" s="11">
        <f>IF(OR(AF150="",AF150=0),"",AH150/AF150)</f>
      </c>
      <c r="AJ150">
        <f>IF(AI150="","",IF(AI150&lt;0.5,"稳定",IF(AI150&lt;=1,"一般波动","剧烈波动")))</f>
      </c>
      <c r="AK150" s="8"/>
      <c r="AL150" s="8"/>
      <c r="AM150">
        <f>IF(OR(AH150="",AK150=""),"",ROUNDUP(1.65*AH150*SQRT(AK150),0))</f>
      </c>
      <c r="AN150">
        <f>IF(AM150="","",MAX(0,ROUNDUP(IF(AJ150="稳定",AF150,AG150)*AK150+AM150-N(AL150),0)))</f>
      </c>
      <c r="AO150">
        <f>IF(AJ150="","",IF(AJ150="稳定","按平均值备货，可批量采购压成本",IF(AJ150="一般波动","按中位数备货，缩短补货周期","小批量多批次，或一件代发不压库存")))</f>
      </c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20">
        <f>IF(COUNT(B151:AE151)=0,"",AVERAGE(B151:AE151))</f>
      </c>
      <c r="AG151" s="20">
        <f>IF(COUNT(B151:AE151)=0,"",MEDIAN(B151:AE151))</f>
      </c>
      <c r="AH151" s="20">
        <f>IF(COUNT(B151:AE151)&lt;2,"",STDEV(B151:AE151))</f>
      </c>
      <c r="AI151" s="11">
        <f>IF(OR(AF151="",AF151=0),"",AH151/AF151)</f>
      </c>
      <c r="AJ151">
        <f>IF(AI151="","",IF(AI151&lt;0.5,"稳定",IF(AI151&lt;=1,"一般波动","剧烈波动")))</f>
      </c>
      <c r="AK151" s="8"/>
      <c r="AL151" s="8"/>
      <c r="AM151">
        <f>IF(OR(AH151="",AK151=""),"",ROUNDUP(1.65*AH151*SQRT(AK151),0))</f>
      </c>
      <c r="AN151">
        <f>IF(AM151="","",MAX(0,ROUNDUP(IF(AJ151="稳定",AF151,AG151)*AK151+AM151-N(AL151),0)))</f>
      </c>
      <c r="AO151">
        <f>IF(AJ151="","",IF(AJ151="稳定","按平均值备货，可批量采购压成本",IF(AJ151="一般波动","按中位数备货，缩短补货周期","小批量多批次，或一件代发不压库存")))</f>
      </c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20">
        <f>IF(COUNT(B152:AE152)=0,"",AVERAGE(B152:AE152))</f>
      </c>
      <c r="AG152" s="20">
        <f>IF(COUNT(B152:AE152)=0,"",MEDIAN(B152:AE152))</f>
      </c>
      <c r="AH152" s="20">
        <f>IF(COUNT(B152:AE152)&lt;2,"",STDEV(B152:AE152))</f>
      </c>
      <c r="AI152" s="11">
        <f>IF(OR(AF152="",AF152=0),"",AH152/AF152)</f>
      </c>
      <c r="AJ152">
        <f>IF(AI152="","",IF(AI152&lt;0.5,"稳定",IF(AI152&lt;=1,"一般波动","剧烈波动")))</f>
      </c>
      <c r="AK152" s="8"/>
      <c r="AL152" s="8"/>
      <c r="AM152">
        <f>IF(OR(AH152="",AK152=""),"",ROUNDUP(1.65*AH152*SQRT(AK152),0))</f>
      </c>
      <c r="AN152">
        <f>IF(AM152="","",MAX(0,ROUNDUP(IF(AJ152="稳定",AF152,AG152)*AK152+AM152-N(AL152),0)))</f>
      </c>
      <c r="AO152">
        <f>IF(AJ152="","",IF(AJ152="稳定","按平均值备货，可批量采购压成本",IF(AJ152="一般波动","按中位数备货，缩短补货周期","小批量多批次，或一件代发不压库存")))</f>
      </c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20">
        <f>IF(COUNT(B153:AE153)=0,"",AVERAGE(B153:AE153))</f>
      </c>
      <c r="AG153" s="20">
        <f>IF(COUNT(B153:AE153)=0,"",MEDIAN(B153:AE153))</f>
      </c>
      <c r="AH153" s="20">
        <f>IF(COUNT(B153:AE153)&lt;2,"",STDEV(B153:AE153))</f>
      </c>
      <c r="AI153" s="11">
        <f>IF(OR(AF153="",AF153=0),"",AH153/AF153)</f>
      </c>
      <c r="AJ153">
        <f>IF(AI153="","",IF(AI153&lt;0.5,"稳定",IF(AI153&lt;=1,"一般波动","剧烈波动")))</f>
      </c>
      <c r="AK153" s="8"/>
      <c r="AL153" s="8"/>
      <c r="AM153">
        <f>IF(OR(AH153="",AK153=""),"",ROUNDUP(1.65*AH153*SQRT(AK153),0))</f>
      </c>
      <c r="AN153">
        <f>IF(AM153="","",MAX(0,ROUNDUP(IF(AJ153="稳定",AF153,AG153)*AK153+AM153-N(AL153),0)))</f>
      </c>
      <c r="AO153">
        <f>IF(AJ153="","",IF(AJ153="稳定","按平均值备货，可批量采购压成本",IF(AJ153="一般波动","按中位数备货，缩短补货周期","小批量多批次，或一件代发不压库存")))</f>
      </c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20">
        <f>IF(COUNT(B154:AE154)=0,"",AVERAGE(B154:AE154))</f>
      </c>
      <c r="AG154" s="20">
        <f>IF(COUNT(B154:AE154)=0,"",MEDIAN(B154:AE154))</f>
      </c>
      <c r="AH154" s="20">
        <f>IF(COUNT(B154:AE154)&lt;2,"",STDEV(B154:AE154))</f>
      </c>
      <c r="AI154" s="11">
        <f>IF(OR(AF154="",AF154=0),"",AH154/AF154)</f>
      </c>
      <c r="AJ154">
        <f>IF(AI154="","",IF(AI154&lt;0.5,"稳定",IF(AI154&lt;=1,"一般波动","剧烈波动")))</f>
      </c>
      <c r="AK154" s="8"/>
      <c r="AL154" s="8"/>
      <c r="AM154">
        <f>IF(OR(AH154="",AK154=""),"",ROUNDUP(1.65*AH154*SQRT(AK154),0))</f>
      </c>
      <c r="AN154">
        <f>IF(AM154="","",MAX(0,ROUNDUP(IF(AJ154="稳定",AF154,AG154)*AK154+AM154-N(AL154),0)))</f>
      </c>
      <c r="AO154">
        <f>IF(AJ154="","",IF(AJ154="稳定","按平均值备货，可批量采购压成本",IF(AJ154="一般波动","按中位数备货，缩短补货周期","小批量多批次，或一件代发不压库存")))</f>
      </c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20">
        <f>IF(COUNT(B155:AE155)=0,"",AVERAGE(B155:AE155))</f>
      </c>
      <c r="AG155" s="20">
        <f>IF(COUNT(B155:AE155)=0,"",MEDIAN(B155:AE155))</f>
      </c>
      <c r="AH155" s="20">
        <f>IF(COUNT(B155:AE155)&lt;2,"",STDEV(B155:AE155))</f>
      </c>
      <c r="AI155" s="11">
        <f>IF(OR(AF155="",AF155=0),"",AH155/AF155)</f>
      </c>
      <c r="AJ155">
        <f>IF(AI155="","",IF(AI155&lt;0.5,"稳定",IF(AI155&lt;=1,"一般波动","剧烈波动")))</f>
      </c>
      <c r="AK155" s="8"/>
      <c r="AL155" s="8"/>
      <c r="AM155">
        <f>IF(OR(AH155="",AK155=""),"",ROUNDUP(1.65*AH155*SQRT(AK155),0))</f>
      </c>
      <c r="AN155">
        <f>IF(AM155="","",MAX(0,ROUNDUP(IF(AJ155="稳定",AF155,AG155)*AK155+AM155-N(AL155),0)))</f>
      </c>
      <c r="AO155">
        <f>IF(AJ155="","",IF(AJ155="稳定","按平均值备货，可批量采购压成本",IF(AJ155="一般波动","按中位数备货，缩短补货周期","小批量多批次，或一件代发不压库存")))</f>
      </c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20">
        <f>IF(COUNT(B156:AE156)=0,"",AVERAGE(B156:AE156))</f>
      </c>
      <c r="AG156" s="20">
        <f>IF(COUNT(B156:AE156)=0,"",MEDIAN(B156:AE156))</f>
      </c>
      <c r="AH156" s="20">
        <f>IF(COUNT(B156:AE156)&lt;2,"",STDEV(B156:AE156))</f>
      </c>
      <c r="AI156" s="11">
        <f>IF(OR(AF156="",AF156=0),"",AH156/AF156)</f>
      </c>
      <c r="AJ156">
        <f>IF(AI156="","",IF(AI156&lt;0.5,"稳定",IF(AI156&lt;=1,"一般波动","剧烈波动")))</f>
      </c>
      <c r="AK156" s="8"/>
      <c r="AL156" s="8"/>
      <c r="AM156">
        <f>IF(OR(AH156="",AK156=""),"",ROUNDUP(1.65*AH156*SQRT(AK156),0))</f>
      </c>
      <c r="AN156">
        <f>IF(AM156="","",MAX(0,ROUNDUP(IF(AJ156="稳定",AF156,AG156)*AK156+AM156-N(AL156),0)))</f>
      </c>
      <c r="AO156">
        <f>IF(AJ156="","",IF(AJ156="稳定","按平均值备货，可批量采购压成本",IF(AJ156="一般波动","按中位数备货，缩短补货周期","小批量多批次，或一件代发不压库存")))</f>
      </c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20">
        <f>IF(COUNT(B157:AE157)=0,"",AVERAGE(B157:AE157))</f>
      </c>
      <c r="AG157" s="20">
        <f>IF(COUNT(B157:AE157)=0,"",MEDIAN(B157:AE157))</f>
      </c>
      <c r="AH157" s="20">
        <f>IF(COUNT(B157:AE157)&lt;2,"",STDEV(B157:AE157))</f>
      </c>
      <c r="AI157" s="11">
        <f>IF(OR(AF157="",AF157=0),"",AH157/AF157)</f>
      </c>
      <c r="AJ157">
        <f>IF(AI157="","",IF(AI157&lt;0.5,"稳定",IF(AI157&lt;=1,"一般波动","剧烈波动")))</f>
      </c>
      <c r="AK157" s="8"/>
      <c r="AL157" s="8"/>
      <c r="AM157">
        <f>IF(OR(AH157="",AK157=""),"",ROUNDUP(1.65*AH157*SQRT(AK157),0))</f>
      </c>
      <c r="AN157">
        <f>IF(AM157="","",MAX(0,ROUNDUP(IF(AJ157="稳定",AF157,AG157)*AK157+AM157-N(AL157),0)))</f>
      </c>
      <c r="AO157">
        <f>IF(AJ157="","",IF(AJ157="稳定","按平均值备货，可批量采购压成本",IF(AJ157="一般波动","按中位数备货，缩短补货周期","小批量多批次，或一件代发不压库存")))</f>
      </c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20">
        <f>IF(COUNT(B158:AE158)=0,"",AVERAGE(B158:AE158))</f>
      </c>
      <c r="AG158" s="20">
        <f>IF(COUNT(B158:AE158)=0,"",MEDIAN(B158:AE158))</f>
      </c>
      <c r="AH158" s="20">
        <f>IF(COUNT(B158:AE158)&lt;2,"",STDEV(B158:AE158))</f>
      </c>
      <c r="AI158" s="11">
        <f>IF(OR(AF158="",AF158=0),"",AH158/AF158)</f>
      </c>
      <c r="AJ158">
        <f>IF(AI158="","",IF(AI158&lt;0.5,"稳定",IF(AI158&lt;=1,"一般波动","剧烈波动")))</f>
      </c>
      <c r="AK158" s="8"/>
      <c r="AL158" s="8"/>
      <c r="AM158">
        <f>IF(OR(AH158="",AK158=""),"",ROUNDUP(1.65*AH158*SQRT(AK158),0))</f>
      </c>
      <c r="AN158">
        <f>IF(AM158="","",MAX(0,ROUNDUP(IF(AJ158="稳定",AF158,AG158)*AK158+AM158-N(AL158),0)))</f>
      </c>
      <c r="AO158">
        <f>IF(AJ158="","",IF(AJ158="稳定","按平均值备货，可批量采购压成本",IF(AJ158="一般波动","按中位数备货，缩短补货周期","小批量多批次，或一件代发不压库存")))</f>
      </c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20">
        <f>IF(COUNT(B159:AE159)=0,"",AVERAGE(B159:AE159))</f>
      </c>
      <c r="AG159" s="20">
        <f>IF(COUNT(B159:AE159)=0,"",MEDIAN(B159:AE159))</f>
      </c>
      <c r="AH159" s="20">
        <f>IF(COUNT(B159:AE159)&lt;2,"",STDEV(B159:AE159))</f>
      </c>
      <c r="AI159" s="11">
        <f>IF(OR(AF159="",AF159=0),"",AH159/AF159)</f>
      </c>
      <c r="AJ159">
        <f>IF(AI159="","",IF(AI159&lt;0.5,"稳定",IF(AI159&lt;=1,"一般波动","剧烈波动")))</f>
      </c>
      <c r="AK159" s="8"/>
      <c r="AL159" s="8"/>
      <c r="AM159">
        <f>IF(OR(AH159="",AK159=""),"",ROUNDUP(1.65*AH159*SQRT(AK159),0))</f>
      </c>
      <c r="AN159">
        <f>IF(AM159="","",MAX(0,ROUNDUP(IF(AJ159="稳定",AF159,AG159)*AK159+AM159-N(AL159),0)))</f>
      </c>
      <c r="AO159">
        <f>IF(AJ159="","",IF(AJ159="稳定","按平均值备货，可批量采购压成本",IF(AJ159="一般波动","按中位数备货，缩短补货周期","小批量多批次，或一件代发不压库存")))</f>
      </c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20">
        <f>IF(COUNT(B160:AE160)=0,"",AVERAGE(B160:AE160))</f>
      </c>
      <c r="AG160" s="20">
        <f>IF(COUNT(B160:AE160)=0,"",MEDIAN(B160:AE160))</f>
      </c>
      <c r="AH160" s="20">
        <f>IF(COUNT(B160:AE160)&lt;2,"",STDEV(B160:AE160))</f>
      </c>
      <c r="AI160" s="11">
        <f>IF(OR(AF160="",AF160=0),"",AH160/AF160)</f>
      </c>
      <c r="AJ160">
        <f>IF(AI160="","",IF(AI160&lt;0.5,"稳定",IF(AI160&lt;=1,"一般波动","剧烈波动")))</f>
      </c>
      <c r="AK160" s="8"/>
      <c r="AL160" s="8"/>
      <c r="AM160">
        <f>IF(OR(AH160="",AK160=""),"",ROUNDUP(1.65*AH160*SQRT(AK160),0))</f>
      </c>
      <c r="AN160">
        <f>IF(AM160="","",MAX(0,ROUNDUP(IF(AJ160="稳定",AF160,AG160)*AK160+AM160-N(AL160),0)))</f>
      </c>
      <c r="AO160">
        <f>IF(AJ160="","",IF(AJ160="稳定","按平均值备货，可批量采购压成本",IF(AJ160="一般波动","按中位数备货，缩短补货周期","小批量多批次，或一件代发不压库存")))</f>
      </c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20">
        <f>IF(COUNT(B161:AE161)=0,"",AVERAGE(B161:AE161))</f>
      </c>
      <c r="AG161" s="20">
        <f>IF(COUNT(B161:AE161)=0,"",MEDIAN(B161:AE161))</f>
      </c>
      <c r="AH161" s="20">
        <f>IF(COUNT(B161:AE161)&lt;2,"",STDEV(B161:AE161))</f>
      </c>
      <c r="AI161" s="11">
        <f>IF(OR(AF161="",AF161=0),"",AH161/AF161)</f>
      </c>
      <c r="AJ161">
        <f>IF(AI161="","",IF(AI161&lt;0.5,"稳定",IF(AI161&lt;=1,"一般波动","剧烈波动")))</f>
      </c>
      <c r="AK161" s="8"/>
      <c r="AL161" s="8"/>
      <c r="AM161">
        <f>IF(OR(AH161="",AK161=""),"",ROUNDUP(1.65*AH161*SQRT(AK161),0))</f>
      </c>
      <c r="AN161">
        <f>IF(AM161="","",MAX(0,ROUNDUP(IF(AJ161="稳定",AF161,AG161)*AK161+AM161-N(AL161),0)))</f>
      </c>
      <c r="AO161">
        <f>IF(AJ161="","",IF(AJ161="稳定","按平均值备货，可批量采购压成本",IF(AJ161="一般波动","按中位数备货，缩短补货周期","小批量多批次，或一件代发不压库存")))</f>
      </c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20">
        <f>IF(COUNT(B162:AE162)=0,"",AVERAGE(B162:AE162))</f>
      </c>
      <c r="AG162" s="20">
        <f>IF(COUNT(B162:AE162)=0,"",MEDIAN(B162:AE162))</f>
      </c>
      <c r="AH162" s="20">
        <f>IF(COUNT(B162:AE162)&lt;2,"",STDEV(B162:AE162))</f>
      </c>
      <c r="AI162" s="11">
        <f>IF(OR(AF162="",AF162=0),"",AH162/AF162)</f>
      </c>
      <c r="AJ162">
        <f>IF(AI162="","",IF(AI162&lt;0.5,"稳定",IF(AI162&lt;=1,"一般波动","剧烈波动")))</f>
      </c>
      <c r="AK162" s="8"/>
      <c r="AL162" s="8"/>
      <c r="AM162">
        <f>IF(OR(AH162="",AK162=""),"",ROUNDUP(1.65*AH162*SQRT(AK162),0))</f>
      </c>
      <c r="AN162">
        <f>IF(AM162="","",MAX(0,ROUNDUP(IF(AJ162="稳定",AF162,AG162)*AK162+AM162-N(AL162),0)))</f>
      </c>
      <c r="AO162">
        <f>IF(AJ162="","",IF(AJ162="稳定","按平均值备货，可批量采购压成本",IF(AJ162="一般波动","按中位数备货，缩短补货周期","小批量多批次，或一件代发不压库存")))</f>
      </c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20">
        <f>IF(COUNT(B163:AE163)=0,"",AVERAGE(B163:AE163))</f>
      </c>
      <c r="AG163" s="20">
        <f>IF(COUNT(B163:AE163)=0,"",MEDIAN(B163:AE163))</f>
      </c>
      <c r="AH163" s="20">
        <f>IF(COUNT(B163:AE163)&lt;2,"",STDEV(B163:AE163))</f>
      </c>
      <c r="AI163" s="11">
        <f>IF(OR(AF163="",AF163=0),"",AH163/AF163)</f>
      </c>
      <c r="AJ163">
        <f>IF(AI163="","",IF(AI163&lt;0.5,"稳定",IF(AI163&lt;=1,"一般波动","剧烈波动")))</f>
      </c>
      <c r="AK163" s="8"/>
      <c r="AL163" s="8"/>
      <c r="AM163">
        <f>IF(OR(AH163="",AK163=""),"",ROUNDUP(1.65*AH163*SQRT(AK163),0))</f>
      </c>
      <c r="AN163">
        <f>IF(AM163="","",MAX(0,ROUNDUP(IF(AJ163="稳定",AF163,AG163)*AK163+AM163-N(AL163),0)))</f>
      </c>
      <c r="AO163">
        <f>IF(AJ163="","",IF(AJ163="稳定","按平均值备货，可批量采购压成本",IF(AJ163="一般波动","按中位数备货，缩短补货周期","小批量多批次，或一件代发不压库存")))</f>
      </c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20">
        <f>IF(COUNT(B164:AE164)=0,"",AVERAGE(B164:AE164))</f>
      </c>
      <c r="AG164" s="20">
        <f>IF(COUNT(B164:AE164)=0,"",MEDIAN(B164:AE164))</f>
      </c>
      <c r="AH164" s="20">
        <f>IF(COUNT(B164:AE164)&lt;2,"",STDEV(B164:AE164))</f>
      </c>
      <c r="AI164" s="11">
        <f>IF(OR(AF164="",AF164=0),"",AH164/AF164)</f>
      </c>
      <c r="AJ164">
        <f>IF(AI164="","",IF(AI164&lt;0.5,"稳定",IF(AI164&lt;=1,"一般波动","剧烈波动")))</f>
      </c>
      <c r="AK164" s="8"/>
      <c r="AL164" s="8"/>
      <c r="AM164">
        <f>IF(OR(AH164="",AK164=""),"",ROUNDUP(1.65*AH164*SQRT(AK164),0))</f>
      </c>
      <c r="AN164">
        <f>IF(AM164="","",MAX(0,ROUNDUP(IF(AJ164="稳定",AF164,AG164)*AK164+AM164-N(AL164),0)))</f>
      </c>
      <c r="AO164">
        <f>IF(AJ164="","",IF(AJ164="稳定","按平均值备货，可批量采购压成本",IF(AJ164="一般波动","按中位数备货，缩短补货周期","小批量多批次，或一件代发不压库存")))</f>
      </c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20">
        <f>IF(COUNT(B165:AE165)=0,"",AVERAGE(B165:AE165))</f>
      </c>
      <c r="AG165" s="20">
        <f>IF(COUNT(B165:AE165)=0,"",MEDIAN(B165:AE165))</f>
      </c>
      <c r="AH165" s="20">
        <f>IF(COUNT(B165:AE165)&lt;2,"",STDEV(B165:AE165))</f>
      </c>
      <c r="AI165" s="11">
        <f>IF(OR(AF165="",AF165=0),"",AH165/AF165)</f>
      </c>
      <c r="AJ165">
        <f>IF(AI165="","",IF(AI165&lt;0.5,"稳定",IF(AI165&lt;=1,"一般波动","剧烈波动")))</f>
      </c>
      <c r="AK165" s="8"/>
      <c r="AL165" s="8"/>
      <c r="AM165">
        <f>IF(OR(AH165="",AK165=""),"",ROUNDUP(1.65*AH165*SQRT(AK165),0))</f>
      </c>
      <c r="AN165">
        <f>IF(AM165="","",MAX(0,ROUNDUP(IF(AJ165="稳定",AF165,AG165)*AK165+AM165-N(AL165),0)))</f>
      </c>
      <c r="AO165">
        <f>IF(AJ165="","",IF(AJ165="稳定","按平均值备货，可批量采购压成本",IF(AJ165="一般波动","按中位数备货，缩短补货周期","小批量多批次，或一件代发不压库存")))</f>
      </c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20">
        <f>IF(COUNT(B166:AE166)=0,"",AVERAGE(B166:AE166))</f>
      </c>
      <c r="AG166" s="20">
        <f>IF(COUNT(B166:AE166)=0,"",MEDIAN(B166:AE166))</f>
      </c>
      <c r="AH166" s="20">
        <f>IF(COUNT(B166:AE166)&lt;2,"",STDEV(B166:AE166))</f>
      </c>
      <c r="AI166" s="11">
        <f>IF(OR(AF166="",AF166=0),"",AH166/AF166)</f>
      </c>
      <c r="AJ166">
        <f>IF(AI166="","",IF(AI166&lt;0.5,"稳定",IF(AI166&lt;=1,"一般波动","剧烈波动")))</f>
      </c>
      <c r="AK166" s="8"/>
      <c r="AL166" s="8"/>
      <c r="AM166">
        <f>IF(OR(AH166="",AK166=""),"",ROUNDUP(1.65*AH166*SQRT(AK166),0))</f>
      </c>
      <c r="AN166">
        <f>IF(AM166="","",MAX(0,ROUNDUP(IF(AJ166="稳定",AF166,AG166)*AK166+AM166-N(AL166),0)))</f>
      </c>
      <c r="AO166">
        <f>IF(AJ166="","",IF(AJ166="稳定","按平均值备货，可批量采购压成本",IF(AJ166="一般波动","按中位数备货，缩短补货周期","小批量多批次，或一件代发不压库存")))</f>
      </c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20">
        <f>IF(COUNT(B167:AE167)=0,"",AVERAGE(B167:AE167))</f>
      </c>
      <c r="AG167" s="20">
        <f>IF(COUNT(B167:AE167)=0,"",MEDIAN(B167:AE167))</f>
      </c>
      <c r="AH167" s="20">
        <f>IF(COUNT(B167:AE167)&lt;2,"",STDEV(B167:AE167))</f>
      </c>
      <c r="AI167" s="11">
        <f>IF(OR(AF167="",AF167=0),"",AH167/AF167)</f>
      </c>
      <c r="AJ167">
        <f>IF(AI167="","",IF(AI167&lt;0.5,"稳定",IF(AI167&lt;=1,"一般波动","剧烈波动")))</f>
      </c>
      <c r="AK167" s="8"/>
      <c r="AL167" s="8"/>
      <c r="AM167">
        <f>IF(OR(AH167="",AK167=""),"",ROUNDUP(1.65*AH167*SQRT(AK167),0))</f>
      </c>
      <c r="AN167">
        <f>IF(AM167="","",MAX(0,ROUNDUP(IF(AJ167="稳定",AF167,AG167)*AK167+AM167-N(AL167),0)))</f>
      </c>
      <c r="AO167">
        <f>IF(AJ167="","",IF(AJ167="稳定","按平均值备货，可批量采购压成本",IF(AJ167="一般波动","按中位数备货，缩短补货周期","小批量多批次，或一件代发不压库存")))</f>
      </c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20">
        <f>IF(COUNT(B168:AE168)=0,"",AVERAGE(B168:AE168))</f>
      </c>
      <c r="AG168" s="20">
        <f>IF(COUNT(B168:AE168)=0,"",MEDIAN(B168:AE168))</f>
      </c>
      <c r="AH168" s="20">
        <f>IF(COUNT(B168:AE168)&lt;2,"",STDEV(B168:AE168))</f>
      </c>
      <c r="AI168" s="11">
        <f>IF(OR(AF168="",AF168=0),"",AH168/AF168)</f>
      </c>
      <c r="AJ168">
        <f>IF(AI168="","",IF(AI168&lt;0.5,"稳定",IF(AI168&lt;=1,"一般波动","剧烈波动")))</f>
      </c>
      <c r="AK168" s="8"/>
      <c r="AL168" s="8"/>
      <c r="AM168">
        <f>IF(OR(AH168="",AK168=""),"",ROUNDUP(1.65*AH168*SQRT(AK168),0))</f>
      </c>
      <c r="AN168">
        <f>IF(AM168="","",MAX(0,ROUNDUP(IF(AJ168="稳定",AF168,AG168)*AK168+AM168-N(AL168),0)))</f>
      </c>
      <c r="AO168">
        <f>IF(AJ168="","",IF(AJ168="稳定","按平均值备货，可批量采购压成本",IF(AJ168="一般波动","按中位数备货，缩短补货周期","小批量多批次，或一件代发不压库存")))</f>
      </c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20">
        <f>IF(COUNT(B169:AE169)=0,"",AVERAGE(B169:AE169))</f>
      </c>
      <c r="AG169" s="20">
        <f>IF(COUNT(B169:AE169)=0,"",MEDIAN(B169:AE169))</f>
      </c>
      <c r="AH169" s="20">
        <f>IF(COUNT(B169:AE169)&lt;2,"",STDEV(B169:AE169))</f>
      </c>
      <c r="AI169" s="11">
        <f>IF(OR(AF169="",AF169=0),"",AH169/AF169)</f>
      </c>
      <c r="AJ169">
        <f>IF(AI169="","",IF(AI169&lt;0.5,"稳定",IF(AI169&lt;=1,"一般波动","剧烈波动")))</f>
      </c>
      <c r="AK169" s="8"/>
      <c r="AL169" s="8"/>
      <c r="AM169">
        <f>IF(OR(AH169="",AK169=""),"",ROUNDUP(1.65*AH169*SQRT(AK169),0))</f>
      </c>
      <c r="AN169">
        <f>IF(AM169="","",MAX(0,ROUNDUP(IF(AJ169="稳定",AF169,AG169)*AK169+AM169-N(AL169),0)))</f>
      </c>
      <c r="AO169">
        <f>IF(AJ169="","",IF(AJ169="稳定","按平均值备货，可批量采购压成本",IF(AJ169="一般波动","按中位数备货，缩短补货周期","小批量多批次，或一件代发不压库存")))</f>
      </c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20">
        <f>IF(COUNT(B170:AE170)=0,"",AVERAGE(B170:AE170))</f>
      </c>
      <c r="AG170" s="20">
        <f>IF(COUNT(B170:AE170)=0,"",MEDIAN(B170:AE170))</f>
      </c>
      <c r="AH170" s="20">
        <f>IF(COUNT(B170:AE170)&lt;2,"",STDEV(B170:AE170))</f>
      </c>
      <c r="AI170" s="11">
        <f>IF(OR(AF170="",AF170=0),"",AH170/AF170)</f>
      </c>
      <c r="AJ170">
        <f>IF(AI170="","",IF(AI170&lt;0.5,"稳定",IF(AI170&lt;=1,"一般波动","剧烈波动")))</f>
      </c>
      <c r="AK170" s="8"/>
      <c r="AL170" s="8"/>
      <c r="AM170">
        <f>IF(OR(AH170="",AK170=""),"",ROUNDUP(1.65*AH170*SQRT(AK170),0))</f>
      </c>
      <c r="AN170">
        <f>IF(AM170="","",MAX(0,ROUNDUP(IF(AJ170="稳定",AF170,AG170)*AK170+AM170-N(AL170),0)))</f>
      </c>
      <c r="AO170">
        <f>IF(AJ170="","",IF(AJ170="稳定","按平均值备货，可批量采购压成本",IF(AJ170="一般波动","按中位数备货，缩短补货周期","小批量多批次，或一件代发不压库存")))</f>
      </c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20">
        <f>IF(COUNT(B171:AE171)=0,"",AVERAGE(B171:AE171))</f>
      </c>
      <c r="AG171" s="20">
        <f>IF(COUNT(B171:AE171)=0,"",MEDIAN(B171:AE171))</f>
      </c>
      <c r="AH171" s="20">
        <f>IF(COUNT(B171:AE171)&lt;2,"",STDEV(B171:AE171))</f>
      </c>
      <c r="AI171" s="11">
        <f>IF(OR(AF171="",AF171=0),"",AH171/AF171)</f>
      </c>
      <c r="AJ171">
        <f>IF(AI171="","",IF(AI171&lt;0.5,"稳定",IF(AI171&lt;=1,"一般波动","剧烈波动")))</f>
      </c>
      <c r="AK171" s="8"/>
      <c r="AL171" s="8"/>
      <c r="AM171">
        <f>IF(OR(AH171="",AK171=""),"",ROUNDUP(1.65*AH171*SQRT(AK171),0))</f>
      </c>
      <c r="AN171">
        <f>IF(AM171="","",MAX(0,ROUNDUP(IF(AJ171="稳定",AF171,AG171)*AK171+AM171-N(AL171),0)))</f>
      </c>
      <c r="AO171">
        <f>IF(AJ171="","",IF(AJ171="稳定","按平均值备货，可批量采购压成本",IF(AJ171="一般波动","按中位数备货，缩短补货周期","小批量多批次，或一件代发不压库存")))</f>
      </c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20">
        <f>IF(COUNT(B172:AE172)=0,"",AVERAGE(B172:AE172))</f>
      </c>
      <c r="AG172" s="20">
        <f>IF(COUNT(B172:AE172)=0,"",MEDIAN(B172:AE172))</f>
      </c>
      <c r="AH172" s="20">
        <f>IF(COUNT(B172:AE172)&lt;2,"",STDEV(B172:AE172))</f>
      </c>
      <c r="AI172" s="11">
        <f>IF(OR(AF172="",AF172=0),"",AH172/AF172)</f>
      </c>
      <c r="AJ172">
        <f>IF(AI172="","",IF(AI172&lt;0.5,"稳定",IF(AI172&lt;=1,"一般波动","剧烈波动")))</f>
      </c>
      <c r="AK172" s="8"/>
      <c r="AL172" s="8"/>
      <c r="AM172">
        <f>IF(OR(AH172="",AK172=""),"",ROUNDUP(1.65*AH172*SQRT(AK172),0))</f>
      </c>
      <c r="AN172">
        <f>IF(AM172="","",MAX(0,ROUNDUP(IF(AJ172="稳定",AF172,AG172)*AK172+AM172-N(AL172),0)))</f>
      </c>
      <c r="AO172">
        <f>IF(AJ172="","",IF(AJ172="稳定","按平均值备货，可批量采购压成本",IF(AJ172="一般波动","按中位数备货，缩短补货周期","小批量多批次，或一件代发不压库存")))</f>
      </c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20">
        <f>IF(COUNT(B173:AE173)=0,"",AVERAGE(B173:AE173))</f>
      </c>
      <c r="AG173" s="20">
        <f>IF(COUNT(B173:AE173)=0,"",MEDIAN(B173:AE173))</f>
      </c>
      <c r="AH173" s="20">
        <f>IF(COUNT(B173:AE173)&lt;2,"",STDEV(B173:AE173))</f>
      </c>
      <c r="AI173" s="11">
        <f>IF(OR(AF173="",AF173=0),"",AH173/AF173)</f>
      </c>
      <c r="AJ173">
        <f>IF(AI173="","",IF(AI173&lt;0.5,"稳定",IF(AI173&lt;=1,"一般波动","剧烈波动")))</f>
      </c>
      <c r="AK173" s="8"/>
      <c r="AL173" s="8"/>
      <c r="AM173">
        <f>IF(OR(AH173="",AK173=""),"",ROUNDUP(1.65*AH173*SQRT(AK173),0))</f>
      </c>
      <c r="AN173">
        <f>IF(AM173="","",MAX(0,ROUNDUP(IF(AJ173="稳定",AF173,AG173)*AK173+AM173-N(AL173),0)))</f>
      </c>
      <c r="AO173">
        <f>IF(AJ173="","",IF(AJ173="稳定","按平均值备货，可批量采购压成本",IF(AJ173="一般波动","按中位数备货，缩短补货周期","小批量多批次，或一件代发不压库存")))</f>
      </c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20">
        <f>IF(COUNT(B174:AE174)=0,"",AVERAGE(B174:AE174))</f>
      </c>
      <c r="AG174" s="20">
        <f>IF(COUNT(B174:AE174)=0,"",MEDIAN(B174:AE174))</f>
      </c>
      <c r="AH174" s="20">
        <f>IF(COUNT(B174:AE174)&lt;2,"",STDEV(B174:AE174))</f>
      </c>
      <c r="AI174" s="11">
        <f>IF(OR(AF174="",AF174=0),"",AH174/AF174)</f>
      </c>
      <c r="AJ174">
        <f>IF(AI174="","",IF(AI174&lt;0.5,"稳定",IF(AI174&lt;=1,"一般波动","剧烈波动")))</f>
      </c>
      <c r="AK174" s="8"/>
      <c r="AL174" s="8"/>
      <c r="AM174">
        <f>IF(OR(AH174="",AK174=""),"",ROUNDUP(1.65*AH174*SQRT(AK174),0))</f>
      </c>
      <c r="AN174">
        <f>IF(AM174="","",MAX(0,ROUNDUP(IF(AJ174="稳定",AF174,AG174)*AK174+AM174-N(AL174),0)))</f>
      </c>
      <c r="AO174">
        <f>IF(AJ174="","",IF(AJ174="稳定","按平均值备货，可批量采购压成本",IF(AJ174="一般波动","按中位数备货，缩短补货周期","小批量多批次，或一件代发不压库存")))</f>
      </c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20">
        <f>IF(COUNT(B175:AE175)=0,"",AVERAGE(B175:AE175))</f>
      </c>
      <c r="AG175" s="20">
        <f>IF(COUNT(B175:AE175)=0,"",MEDIAN(B175:AE175))</f>
      </c>
      <c r="AH175" s="20">
        <f>IF(COUNT(B175:AE175)&lt;2,"",STDEV(B175:AE175))</f>
      </c>
      <c r="AI175" s="11">
        <f>IF(OR(AF175="",AF175=0),"",AH175/AF175)</f>
      </c>
      <c r="AJ175">
        <f>IF(AI175="","",IF(AI175&lt;0.5,"稳定",IF(AI175&lt;=1,"一般波动","剧烈波动")))</f>
      </c>
      <c r="AK175" s="8"/>
      <c r="AL175" s="8"/>
      <c r="AM175">
        <f>IF(OR(AH175="",AK175=""),"",ROUNDUP(1.65*AH175*SQRT(AK175),0))</f>
      </c>
      <c r="AN175">
        <f>IF(AM175="","",MAX(0,ROUNDUP(IF(AJ175="稳定",AF175,AG175)*AK175+AM175-N(AL175),0)))</f>
      </c>
      <c r="AO175">
        <f>IF(AJ175="","",IF(AJ175="稳定","按平均值备货，可批量采购压成本",IF(AJ175="一般波动","按中位数备货，缩短补货周期","小批量多批次，或一件代发不压库存")))</f>
      </c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20">
        <f>IF(COUNT(B176:AE176)=0,"",AVERAGE(B176:AE176))</f>
      </c>
      <c r="AG176" s="20">
        <f>IF(COUNT(B176:AE176)=0,"",MEDIAN(B176:AE176))</f>
      </c>
      <c r="AH176" s="20">
        <f>IF(COUNT(B176:AE176)&lt;2,"",STDEV(B176:AE176))</f>
      </c>
      <c r="AI176" s="11">
        <f>IF(OR(AF176="",AF176=0),"",AH176/AF176)</f>
      </c>
      <c r="AJ176">
        <f>IF(AI176="","",IF(AI176&lt;0.5,"稳定",IF(AI176&lt;=1,"一般波动","剧烈波动")))</f>
      </c>
      <c r="AK176" s="8"/>
      <c r="AL176" s="8"/>
      <c r="AM176">
        <f>IF(OR(AH176="",AK176=""),"",ROUNDUP(1.65*AH176*SQRT(AK176),0))</f>
      </c>
      <c r="AN176">
        <f>IF(AM176="","",MAX(0,ROUNDUP(IF(AJ176="稳定",AF176,AG176)*AK176+AM176-N(AL176),0)))</f>
      </c>
      <c r="AO176">
        <f>IF(AJ176="","",IF(AJ176="稳定","按平均值备货，可批量采购压成本",IF(AJ176="一般波动","按中位数备货，缩短补货周期","小批量多批次，或一件代发不压库存")))</f>
      </c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20">
        <f>IF(COUNT(B177:AE177)=0,"",AVERAGE(B177:AE177))</f>
      </c>
      <c r="AG177" s="20">
        <f>IF(COUNT(B177:AE177)=0,"",MEDIAN(B177:AE177))</f>
      </c>
      <c r="AH177" s="20">
        <f>IF(COUNT(B177:AE177)&lt;2,"",STDEV(B177:AE177))</f>
      </c>
      <c r="AI177" s="11">
        <f>IF(OR(AF177="",AF177=0),"",AH177/AF177)</f>
      </c>
      <c r="AJ177">
        <f>IF(AI177="","",IF(AI177&lt;0.5,"稳定",IF(AI177&lt;=1,"一般波动","剧烈波动")))</f>
      </c>
      <c r="AK177" s="8"/>
      <c r="AL177" s="8"/>
      <c r="AM177">
        <f>IF(OR(AH177="",AK177=""),"",ROUNDUP(1.65*AH177*SQRT(AK177),0))</f>
      </c>
      <c r="AN177">
        <f>IF(AM177="","",MAX(0,ROUNDUP(IF(AJ177="稳定",AF177,AG177)*AK177+AM177-N(AL177),0)))</f>
      </c>
      <c r="AO177">
        <f>IF(AJ177="","",IF(AJ177="稳定","按平均值备货，可批量采购压成本",IF(AJ177="一般波动","按中位数备货，缩短补货周期","小批量多批次，或一件代发不压库存")))</f>
      </c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20">
        <f>IF(COUNT(B178:AE178)=0,"",AVERAGE(B178:AE178))</f>
      </c>
      <c r="AG178" s="20">
        <f>IF(COUNT(B178:AE178)=0,"",MEDIAN(B178:AE178))</f>
      </c>
      <c r="AH178" s="20">
        <f>IF(COUNT(B178:AE178)&lt;2,"",STDEV(B178:AE178))</f>
      </c>
      <c r="AI178" s="11">
        <f>IF(OR(AF178="",AF178=0),"",AH178/AF178)</f>
      </c>
      <c r="AJ178">
        <f>IF(AI178="","",IF(AI178&lt;0.5,"稳定",IF(AI178&lt;=1,"一般波动","剧烈波动")))</f>
      </c>
      <c r="AK178" s="8"/>
      <c r="AL178" s="8"/>
      <c r="AM178">
        <f>IF(OR(AH178="",AK178=""),"",ROUNDUP(1.65*AH178*SQRT(AK178),0))</f>
      </c>
      <c r="AN178">
        <f>IF(AM178="","",MAX(0,ROUNDUP(IF(AJ178="稳定",AF178,AG178)*AK178+AM178-N(AL178),0)))</f>
      </c>
      <c r="AO178">
        <f>IF(AJ178="","",IF(AJ178="稳定","按平均值备货，可批量采购压成本",IF(AJ178="一般波动","按中位数备货，缩短补货周期","小批量多批次，或一件代发不压库存")))</f>
      </c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20">
        <f>IF(COUNT(B179:AE179)=0,"",AVERAGE(B179:AE179))</f>
      </c>
      <c r="AG179" s="20">
        <f>IF(COUNT(B179:AE179)=0,"",MEDIAN(B179:AE179))</f>
      </c>
      <c r="AH179" s="20">
        <f>IF(COUNT(B179:AE179)&lt;2,"",STDEV(B179:AE179))</f>
      </c>
      <c r="AI179" s="11">
        <f>IF(OR(AF179="",AF179=0),"",AH179/AF179)</f>
      </c>
      <c r="AJ179">
        <f>IF(AI179="","",IF(AI179&lt;0.5,"稳定",IF(AI179&lt;=1,"一般波动","剧烈波动")))</f>
      </c>
      <c r="AK179" s="8"/>
      <c r="AL179" s="8"/>
      <c r="AM179">
        <f>IF(OR(AH179="",AK179=""),"",ROUNDUP(1.65*AH179*SQRT(AK179),0))</f>
      </c>
      <c r="AN179">
        <f>IF(AM179="","",MAX(0,ROUNDUP(IF(AJ179="稳定",AF179,AG179)*AK179+AM179-N(AL179),0)))</f>
      </c>
      <c r="AO179">
        <f>IF(AJ179="","",IF(AJ179="稳定","按平均值备货，可批量采购压成本",IF(AJ179="一般波动","按中位数备货，缩短补货周期","小批量多批次，或一件代发不压库存")))</f>
      </c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20">
        <f>IF(COUNT(B180:AE180)=0,"",AVERAGE(B180:AE180))</f>
      </c>
      <c r="AG180" s="20">
        <f>IF(COUNT(B180:AE180)=0,"",MEDIAN(B180:AE180))</f>
      </c>
      <c r="AH180" s="20">
        <f>IF(COUNT(B180:AE180)&lt;2,"",STDEV(B180:AE180))</f>
      </c>
      <c r="AI180" s="11">
        <f>IF(OR(AF180="",AF180=0),"",AH180/AF180)</f>
      </c>
      <c r="AJ180">
        <f>IF(AI180="","",IF(AI180&lt;0.5,"稳定",IF(AI180&lt;=1,"一般波动","剧烈波动")))</f>
      </c>
      <c r="AK180" s="8"/>
      <c r="AL180" s="8"/>
      <c r="AM180">
        <f>IF(OR(AH180="",AK180=""),"",ROUNDUP(1.65*AH180*SQRT(AK180),0))</f>
      </c>
      <c r="AN180">
        <f>IF(AM180="","",MAX(0,ROUNDUP(IF(AJ180="稳定",AF180,AG180)*AK180+AM180-N(AL180),0)))</f>
      </c>
      <c r="AO180">
        <f>IF(AJ180="","",IF(AJ180="稳定","按平均值备货，可批量采购压成本",IF(AJ180="一般波动","按中位数备货，缩短补货周期","小批量多批次，或一件代发不压库存")))</f>
      </c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20">
        <f>IF(COUNT(B181:AE181)=0,"",AVERAGE(B181:AE181))</f>
      </c>
      <c r="AG181" s="20">
        <f>IF(COUNT(B181:AE181)=0,"",MEDIAN(B181:AE181))</f>
      </c>
      <c r="AH181" s="20">
        <f>IF(COUNT(B181:AE181)&lt;2,"",STDEV(B181:AE181))</f>
      </c>
      <c r="AI181" s="11">
        <f>IF(OR(AF181="",AF181=0),"",AH181/AF181)</f>
      </c>
      <c r="AJ181">
        <f>IF(AI181="","",IF(AI181&lt;0.5,"稳定",IF(AI181&lt;=1,"一般波动","剧烈波动")))</f>
      </c>
      <c r="AK181" s="8"/>
      <c r="AL181" s="8"/>
      <c r="AM181">
        <f>IF(OR(AH181="",AK181=""),"",ROUNDUP(1.65*AH181*SQRT(AK181),0))</f>
      </c>
      <c r="AN181">
        <f>IF(AM181="","",MAX(0,ROUNDUP(IF(AJ181="稳定",AF181,AG181)*AK181+AM181-N(AL181),0)))</f>
      </c>
      <c r="AO181">
        <f>IF(AJ181="","",IF(AJ181="稳定","按平均值备货，可批量采购压成本",IF(AJ181="一般波动","按中位数备货，缩短补货周期","小批量多批次，或一件代发不压库存")))</f>
      </c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20">
        <f>IF(COUNT(B182:AE182)=0,"",AVERAGE(B182:AE182))</f>
      </c>
      <c r="AG182" s="20">
        <f>IF(COUNT(B182:AE182)=0,"",MEDIAN(B182:AE182))</f>
      </c>
      <c r="AH182" s="20">
        <f>IF(COUNT(B182:AE182)&lt;2,"",STDEV(B182:AE182))</f>
      </c>
      <c r="AI182" s="11">
        <f>IF(OR(AF182="",AF182=0),"",AH182/AF182)</f>
      </c>
      <c r="AJ182">
        <f>IF(AI182="","",IF(AI182&lt;0.5,"稳定",IF(AI182&lt;=1,"一般波动","剧烈波动")))</f>
      </c>
      <c r="AK182" s="8"/>
      <c r="AL182" s="8"/>
      <c r="AM182">
        <f>IF(OR(AH182="",AK182=""),"",ROUNDUP(1.65*AH182*SQRT(AK182),0))</f>
      </c>
      <c r="AN182">
        <f>IF(AM182="","",MAX(0,ROUNDUP(IF(AJ182="稳定",AF182,AG182)*AK182+AM182-N(AL182),0)))</f>
      </c>
      <c r="AO182">
        <f>IF(AJ182="","",IF(AJ182="稳定","按平均值备货，可批量采购压成本",IF(AJ182="一般波动","按中位数备货，缩短补货周期","小批量多批次，或一件代发不压库存")))</f>
      </c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20">
        <f>IF(COUNT(B183:AE183)=0,"",AVERAGE(B183:AE183))</f>
      </c>
      <c r="AG183" s="20">
        <f>IF(COUNT(B183:AE183)=0,"",MEDIAN(B183:AE183))</f>
      </c>
      <c r="AH183" s="20">
        <f>IF(COUNT(B183:AE183)&lt;2,"",STDEV(B183:AE183))</f>
      </c>
      <c r="AI183" s="11">
        <f>IF(OR(AF183="",AF183=0),"",AH183/AF183)</f>
      </c>
      <c r="AJ183">
        <f>IF(AI183="","",IF(AI183&lt;0.5,"稳定",IF(AI183&lt;=1,"一般波动","剧烈波动")))</f>
      </c>
      <c r="AK183" s="8"/>
      <c r="AL183" s="8"/>
      <c r="AM183">
        <f>IF(OR(AH183="",AK183=""),"",ROUNDUP(1.65*AH183*SQRT(AK183),0))</f>
      </c>
      <c r="AN183">
        <f>IF(AM183="","",MAX(0,ROUNDUP(IF(AJ183="稳定",AF183,AG183)*AK183+AM183-N(AL183),0)))</f>
      </c>
      <c r="AO183">
        <f>IF(AJ183="","",IF(AJ183="稳定","按平均值备货，可批量采购压成本",IF(AJ183="一般波动","按中位数备货，缩短补货周期","小批量多批次，或一件代发不压库存")))</f>
      </c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20">
        <f>IF(COUNT(B184:AE184)=0,"",AVERAGE(B184:AE184))</f>
      </c>
      <c r="AG184" s="20">
        <f>IF(COUNT(B184:AE184)=0,"",MEDIAN(B184:AE184))</f>
      </c>
      <c r="AH184" s="20">
        <f>IF(COUNT(B184:AE184)&lt;2,"",STDEV(B184:AE184))</f>
      </c>
      <c r="AI184" s="11">
        <f>IF(OR(AF184="",AF184=0),"",AH184/AF184)</f>
      </c>
      <c r="AJ184">
        <f>IF(AI184="","",IF(AI184&lt;0.5,"稳定",IF(AI184&lt;=1,"一般波动","剧烈波动")))</f>
      </c>
      <c r="AK184" s="8"/>
      <c r="AL184" s="8"/>
      <c r="AM184">
        <f>IF(OR(AH184="",AK184=""),"",ROUNDUP(1.65*AH184*SQRT(AK184),0))</f>
      </c>
      <c r="AN184">
        <f>IF(AM184="","",MAX(0,ROUNDUP(IF(AJ184="稳定",AF184,AG184)*AK184+AM184-N(AL184),0)))</f>
      </c>
      <c r="AO184">
        <f>IF(AJ184="","",IF(AJ184="稳定","按平均值备货，可批量采购压成本",IF(AJ184="一般波动","按中位数备货，缩短补货周期","小批量多批次，或一件代发不压库存")))</f>
      </c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20">
        <f>IF(COUNT(B185:AE185)=0,"",AVERAGE(B185:AE185))</f>
      </c>
      <c r="AG185" s="20">
        <f>IF(COUNT(B185:AE185)=0,"",MEDIAN(B185:AE185))</f>
      </c>
      <c r="AH185" s="20">
        <f>IF(COUNT(B185:AE185)&lt;2,"",STDEV(B185:AE185))</f>
      </c>
      <c r="AI185" s="11">
        <f>IF(OR(AF185="",AF185=0),"",AH185/AF185)</f>
      </c>
      <c r="AJ185">
        <f>IF(AI185="","",IF(AI185&lt;0.5,"稳定",IF(AI185&lt;=1,"一般波动","剧烈波动")))</f>
      </c>
      <c r="AK185" s="8"/>
      <c r="AL185" s="8"/>
      <c r="AM185">
        <f>IF(OR(AH185="",AK185=""),"",ROUNDUP(1.65*AH185*SQRT(AK185),0))</f>
      </c>
      <c r="AN185">
        <f>IF(AM185="","",MAX(0,ROUNDUP(IF(AJ185="稳定",AF185,AG185)*AK185+AM185-N(AL185),0)))</f>
      </c>
      <c r="AO185">
        <f>IF(AJ185="","",IF(AJ185="稳定","按平均值备货，可批量采购压成本",IF(AJ185="一般波动","按中位数备货，缩短补货周期","小批量多批次，或一件代发不压库存")))</f>
      </c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20">
        <f>IF(COUNT(B186:AE186)=0,"",AVERAGE(B186:AE186))</f>
      </c>
      <c r="AG186" s="20">
        <f>IF(COUNT(B186:AE186)=0,"",MEDIAN(B186:AE186))</f>
      </c>
      <c r="AH186" s="20">
        <f>IF(COUNT(B186:AE186)&lt;2,"",STDEV(B186:AE186))</f>
      </c>
      <c r="AI186" s="11">
        <f>IF(OR(AF186="",AF186=0),"",AH186/AF186)</f>
      </c>
      <c r="AJ186">
        <f>IF(AI186="","",IF(AI186&lt;0.5,"稳定",IF(AI186&lt;=1,"一般波动","剧烈波动")))</f>
      </c>
      <c r="AK186" s="8"/>
      <c r="AL186" s="8"/>
      <c r="AM186">
        <f>IF(OR(AH186="",AK186=""),"",ROUNDUP(1.65*AH186*SQRT(AK186),0))</f>
      </c>
      <c r="AN186">
        <f>IF(AM186="","",MAX(0,ROUNDUP(IF(AJ186="稳定",AF186,AG186)*AK186+AM186-N(AL186),0)))</f>
      </c>
      <c r="AO186">
        <f>IF(AJ186="","",IF(AJ186="稳定","按平均值备货，可批量采购压成本",IF(AJ186="一般波动","按中位数备货，缩短补货周期","小批量多批次，或一件代发不压库存")))</f>
      </c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20">
        <f>IF(COUNT(B187:AE187)=0,"",AVERAGE(B187:AE187))</f>
      </c>
      <c r="AG187" s="20">
        <f>IF(COUNT(B187:AE187)=0,"",MEDIAN(B187:AE187))</f>
      </c>
      <c r="AH187" s="20">
        <f>IF(COUNT(B187:AE187)&lt;2,"",STDEV(B187:AE187))</f>
      </c>
      <c r="AI187" s="11">
        <f>IF(OR(AF187="",AF187=0),"",AH187/AF187)</f>
      </c>
      <c r="AJ187">
        <f>IF(AI187="","",IF(AI187&lt;0.5,"稳定",IF(AI187&lt;=1,"一般波动","剧烈波动")))</f>
      </c>
      <c r="AK187" s="8"/>
      <c r="AL187" s="8"/>
      <c r="AM187">
        <f>IF(OR(AH187="",AK187=""),"",ROUNDUP(1.65*AH187*SQRT(AK187),0))</f>
      </c>
      <c r="AN187">
        <f>IF(AM187="","",MAX(0,ROUNDUP(IF(AJ187="稳定",AF187,AG187)*AK187+AM187-N(AL187),0)))</f>
      </c>
      <c r="AO187">
        <f>IF(AJ187="","",IF(AJ187="稳定","按平均值备货，可批量采购压成本",IF(AJ187="一般波动","按中位数备货，缩短补货周期","小批量多批次，或一件代发不压库存")))</f>
      </c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20">
        <f>IF(COUNT(B188:AE188)=0,"",AVERAGE(B188:AE188))</f>
      </c>
      <c r="AG188" s="20">
        <f>IF(COUNT(B188:AE188)=0,"",MEDIAN(B188:AE188))</f>
      </c>
      <c r="AH188" s="20">
        <f>IF(COUNT(B188:AE188)&lt;2,"",STDEV(B188:AE188))</f>
      </c>
      <c r="AI188" s="11">
        <f>IF(OR(AF188="",AF188=0),"",AH188/AF188)</f>
      </c>
      <c r="AJ188">
        <f>IF(AI188="","",IF(AI188&lt;0.5,"稳定",IF(AI188&lt;=1,"一般波动","剧烈波动")))</f>
      </c>
      <c r="AK188" s="8"/>
      <c r="AL188" s="8"/>
      <c r="AM188">
        <f>IF(OR(AH188="",AK188=""),"",ROUNDUP(1.65*AH188*SQRT(AK188),0))</f>
      </c>
      <c r="AN188">
        <f>IF(AM188="","",MAX(0,ROUNDUP(IF(AJ188="稳定",AF188,AG188)*AK188+AM188-N(AL188),0)))</f>
      </c>
      <c r="AO188">
        <f>IF(AJ188="","",IF(AJ188="稳定","按平均值备货，可批量采购压成本",IF(AJ188="一般波动","按中位数备货，缩短补货周期","小批量多批次，或一件代发不压库存")))</f>
      </c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20">
        <f>IF(COUNT(B189:AE189)=0,"",AVERAGE(B189:AE189))</f>
      </c>
      <c r="AG189" s="20">
        <f>IF(COUNT(B189:AE189)=0,"",MEDIAN(B189:AE189))</f>
      </c>
      <c r="AH189" s="20">
        <f>IF(COUNT(B189:AE189)&lt;2,"",STDEV(B189:AE189))</f>
      </c>
      <c r="AI189" s="11">
        <f>IF(OR(AF189="",AF189=0),"",AH189/AF189)</f>
      </c>
      <c r="AJ189">
        <f>IF(AI189="","",IF(AI189&lt;0.5,"稳定",IF(AI189&lt;=1,"一般波动","剧烈波动")))</f>
      </c>
      <c r="AK189" s="8"/>
      <c r="AL189" s="8"/>
      <c r="AM189">
        <f>IF(OR(AH189="",AK189=""),"",ROUNDUP(1.65*AH189*SQRT(AK189),0))</f>
      </c>
      <c r="AN189">
        <f>IF(AM189="","",MAX(0,ROUNDUP(IF(AJ189="稳定",AF189,AG189)*AK189+AM189-N(AL189),0)))</f>
      </c>
      <c r="AO189">
        <f>IF(AJ189="","",IF(AJ189="稳定","按平均值备货，可批量采购压成本",IF(AJ189="一般波动","按中位数备货，缩短补货周期","小批量多批次，或一件代发不压库存")))</f>
      </c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20">
        <f>IF(COUNT(B190:AE190)=0,"",AVERAGE(B190:AE190))</f>
      </c>
      <c r="AG190" s="20">
        <f>IF(COUNT(B190:AE190)=0,"",MEDIAN(B190:AE190))</f>
      </c>
      <c r="AH190" s="20">
        <f>IF(COUNT(B190:AE190)&lt;2,"",STDEV(B190:AE190))</f>
      </c>
      <c r="AI190" s="11">
        <f>IF(OR(AF190="",AF190=0),"",AH190/AF190)</f>
      </c>
      <c r="AJ190">
        <f>IF(AI190="","",IF(AI190&lt;0.5,"稳定",IF(AI190&lt;=1,"一般波动","剧烈波动")))</f>
      </c>
      <c r="AK190" s="8"/>
      <c r="AL190" s="8"/>
      <c r="AM190">
        <f>IF(OR(AH190="",AK190=""),"",ROUNDUP(1.65*AH190*SQRT(AK190),0))</f>
      </c>
      <c r="AN190">
        <f>IF(AM190="","",MAX(0,ROUNDUP(IF(AJ190="稳定",AF190,AG190)*AK190+AM190-N(AL190),0)))</f>
      </c>
      <c r="AO190">
        <f>IF(AJ190="","",IF(AJ190="稳定","按平均值备货，可批量采购压成本",IF(AJ190="一般波动","按中位数备货，缩短补货周期","小批量多批次，或一件代发不压库存")))</f>
      </c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20">
        <f>IF(COUNT(B191:AE191)=0,"",AVERAGE(B191:AE191))</f>
      </c>
      <c r="AG191" s="20">
        <f>IF(COUNT(B191:AE191)=0,"",MEDIAN(B191:AE191))</f>
      </c>
      <c r="AH191" s="20">
        <f>IF(COUNT(B191:AE191)&lt;2,"",STDEV(B191:AE191))</f>
      </c>
      <c r="AI191" s="11">
        <f>IF(OR(AF191="",AF191=0),"",AH191/AF191)</f>
      </c>
      <c r="AJ191">
        <f>IF(AI191="","",IF(AI191&lt;0.5,"稳定",IF(AI191&lt;=1,"一般波动","剧烈波动")))</f>
      </c>
      <c r="AK191" s="8"/>
      <c r="AL191" s="8"/>
      <c r="AM191">
        <f>IF(OR(AH191="",AK191=""),"",ROUNDUP(1.65*AH191*SQRT(AK191),0))</f>
      </c>
      <c r="AN191">
        <f>IF(AM191="","",MAX(0,ROUNDUP(IF(AJ191="稳定",AF191,AG191)*AK191+AM191-N(AL191),0)))</f>
      </c>
      <c r="AO191">
        <f>IF(AJ191="","",IF(AJ191="稳定","按平均值备货，可批量采购压成本",IF(AJ191="一般波动","按中位数备货，缩短补货周期","小批量多批次，或一件代发不压库存")))</f>
      </c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20">
        <f>IF(COUNT(B192:AE192)=0,"",AVERAGE(B192:AE192))</f>
      </c>
      <c r="AG192" s="20">
        <f>IF(COUNT(B192:AE192)=0,"",MEDIAN(B192:AE192))</f>
      </c>
      <c r="AH192" s="20">
        <f>IF(COUNT(B192:AE192)&lt;2,"",STDEV(B192:AE192))</f>
      </c>
      <c r="AI192" s="11">
        <f>IF(OR(AF192="",AF192=0),"",AH192/AF192)</f>
      </c>
      <c r="AJ192">
        <f>IF(AI192="","",IF(AI192&lt;0.5,"稳定",IF(AI192&lt;=1,"一般波动","剧烈波动")))</f>
      </c>
      <c r="AK192" s="8"/>
      <c r="AL192" s="8"/>
      <c r="AM192">
        <f>IF(OR(AH192="",AK192=""),"",ROUNDUP(1.65*AH192*SQRT(AK192),0))</f>
      </c>
      <c r="AN192">
        <f>IF(AM192="","",MAX(0,ROUNDUP(IF(AJ192="稳定",AF192,AG192)*AK192+AM192-N(AL192),0)))</f>
      </c>
      <c r="AO192">
        <f>IF(AJ192="","",IF(AJ192="稳定","按平均值备货，可批量采购压成本",IF(AJ192="一般波动","按中位数备货，缩短补货周期","小批量多批次，或一件代发不压库存")))</f>
      </c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20">
        <f>IF(COUNT(B193:AE193)=0,"",AVERAGE(B193:AE193))</f>
      </c>
      <c r="AG193" s="20">
        <f>IF(COUNT(B193:AE193)=0,"",MEDIAN(B193:AE193))</f>
      </c>
      <c r="AH193" s="20">
        <f>IF(COUNT(B193:AE193)&lt;2,"",STDEV(B193:AE193))</f>
      </c>
      <c r="AI193" s="11">
        <f>IF(OR(AF193="",AF193=0),"",AH193/AF193)</f>
      </c>
      <c r="AJ193">
        <f>IF(AI193="","",IF(AI193&lt;0.5,"稳定",IF(AI193&lt;=1,"一般波动","剧烈波动")))</f>
      </c>
      <c r="AK193" s="8"/>
      <c r="AL193" s="8"/>
      <c r="AM193">
        <f>IF(OR(AH193="",AK193=""),"",ROUNDUP(1.65*AH193*SQRT(AK193),0))</f>
      </c>
      <c r="AN193">
        <f>IF(AM193="","",MAX(0,ROUNDUP(IF(AJ193="稳定",AF193,AG193)*AK193+AM193-N(AL193),0)))</f>
      </c>
      <c r="AO193">
        <f>IF(AJ193="","",IF(AJ193="稳定","按平均值备货，可批量采购压成本",IF(AJ193="一般波动","按中位数备货，缩短补货周期","小批量多批次，或一件代发不压库存")))</f>
      </c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20">
        <f>IF(COUNT(B194:AE194)=0,"",AVERAGE(B194:AE194))</f>
      </c>
      <c r="AG194" s="20">
        <f>IF(COUNT(B194:AE194)=0,"",MEDIAN(B194:AE194))</f>
      </c>
      <c r="AH194" s="20">
        <f>IF(COUNT(B194:AE194)&lt;2,"",STDEV(B194:AE194))</f>
      </c>
      <c r="AI194" s="11">
        <f>IF(OR(AF194="",AF194=0),"",AH194/AF194)</f>
      </c>
      <c r="AJ194">
        <f>IF(AI194="","",IF(AI194&lt;0.5,"稳定",IF(AI194&lt;=1,"一般波动","剧烈波动")))</f>
      </c>
      <c r="AK194" s="8"/>
      <c r="AL194" s="8"/>
      <c r="AM194">
        <f>IF(OR(AH194="",AK194=""),"",ROUNDUP(1.65*AH194*SQRT(AK194),0))</f>
      </c>
      <c r="AN194">
        <f>IF(AM194="","",MAX(0,ROUNDUP(IF(AJ194="稳定",AF194,AG194)*AK194+AM194-N(AL194),0)))</f>
      </c>
      <c r="AO194">
        <f>IF(AJ194="","",IF(AJ194="稳定","按平均值备货，可批量采购压成本",IF(AJ194="一般波动","按中位数备货，缩短补货周期","小批量多批次，或一件代发不压库存")))</f>
      </c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20">
        <f>IF(COUNT(B195:AE195)=0,"",AVERAGE(B195:AE195))</f>
      </c>
      <c r="AG195" s="20">
        <f>IF(COUNT(B195:AE195)=0,"",MEDIAN(B195:AE195))</f>
      </c>
      <c r="AH195" s="20">
        <f>IF(COUNT(B195:AE195)&lt;2,"",STDEV(B195:AE195))</f>
      </c>
      <c r="AI195" s="11">
        <f>IF(OR(AF195="",AF195=0),"",AH195/AF195)</f>
      </c>
      <c r="AJ195">
        <f>IF(AI195="","",IF(AI195&lt;0.5,"稳定",IF(AI195&lt;=1,"一般波动","剧烈波动")))</f>
      </c>
      <c r="AK195" s="8"/>
      <c r="AL195" s="8"/>
      <c r="AM195">
        <f>IF(OR(AH195="",AK195=""),"",ROUNDUP(1.65*AH195*SQRT(AK195),0))</f>
      </c>
      <c r="AN195">
        <f>IF(AM195="","",MAX(0,ROUNDUP(IF(AJ195="稳定",AF195,AG195)*AK195+AM195-N(AL195),0)))</f>
      </c>
      <c r="AO195">
        <f>IF(AJ195="","",IF(AJ195="稳定","按平均值备货，可批量采购压成本",IF(AJ195="一般波动","按中位数备货，缩短补货周期","小批量多批次，或一件代发不压库存")))</f>
      </c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20">
        <f>IF(COUNT(B196:AE196)=0,"",AVERAGE(B196:AE196))</f>
      </c>
      <c r="AG196" s="20">
        <f>IF(COUNT(B196:AE196)=0,"",MEDIAN(B196:AE196))</f>
      </c>
      <c r="AH196" s="20">
        <f>IF(COUNT(B196:AE196)&lt;2,"",STDEV(B196:AE196))</f>
      </c>
      <c r="AI196" s="11">
        <f>IF(OR(AF196="",AF196=0),"",AH196/AF196)</f>
      </c>
      <c r="AJ196">
        <f>IF(AI196="","",IF(AI196&lt;0.5,"稳定",IF(AI196&lt;=1,"一般波动","剧烈波动")))</f>
      </c>
      <c r="AK196" s="8"/>
      <c r="AL196" s="8"/>
      <c r="AM196">
        <f>IF(OR(AH196="",AK196=""),"",ROUNDUP(1.65*AH196*SQRT(AK196),0))</f>
      </c>
      <c r="AN196">
        <f>IF(AM196="","",MAX(0,ROUNDUP(IF(AJ196="稳定",AF196,AG196)*AK196+AM196-N(AL196),0)))</f>
      </c>
      <c r="AO196">
        <f>IF(AJ196="","",IF(AJ196="稳定","按平均值备货，可批量采购压成本",IF(AJ196="一般波动","按中位数备货，缩短补货周期","小批量多批次，或一件代发不压库存")))</f>
      </c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20">
        <f>IF(COUNT(B197:AE197)=0,"",AVERAGE(B197:AE197))</f>
      </c>
      <c r="AG197" s="20">
        <f>IF(COUNT(B197:AE197)=0,"",MEDIAN(B197:AE197))</f>
      </c>
      <c r="AH197" s="20">
        <f>IF(COUNT(B197:AE197)&lt;2,"",STDEV(B197:AE197))</f>
      </c>
      <c r="AI197" s="11">
        <f>IF(OR(AF197="",AF197=0),"",AH197/AF197)</f>
      </c>
      <c r="AJ197">
        <f>IF(AI197="","",IF(AI197&lt;0.5,"稳定",IF(AI197&lt;=1,"一般波动","剧烈波动")))</f>
      </c>
      <c r="AK197" s="8"/>
      <c r="AL197" s="8"/>
      <c r="AM197">
        <f>IF(OR(AH197="",AK197=""),"",ROUNDUP(1.65*AH197*SQRT(AK197),0))</f>
      </c>
      <c r="AN197">
        <f>IF(AM197="","",MAX(0,ROUNDUP(IF(AJ197="稳定",AF197,AG197)*AK197+AM197-N(AL197),0)))</f>
      </c>
      <c r="AO197">
        <f>IF(AJ197="","",IF(AJ197="稳定","按平均值备货，可批量采购压成本",IF(AJ197="一般波动","按中位数备货，缩短补货周期","小批量多批次，或一件代发不压库存")))</f>
      </c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20">
        <f>IF(COUNT(B198:AE198)=0,"",AVERAGE(B198:AE198))</f>
      </c>
      <c r="AG198" s="20">
        <f>IF(COUNT(B198:AE198)=0,"",MEDIAN(B198:AE198))</f>
      </c>
      <c r="AH198" s="20">
        <f>IF(COUNT(B198:AE198)&lt;2,"",STDEV(B198:AE198))</f>
      </c>
      <c r="AI198" s="11">
        <f>IF(OR(AF198="",AF198=0),"",AH198/AF198)</f>
      </c>
      <c r="AJ198">
        <f>IF(AI198="","",IF(AI198&lt;0.5,"稳定",IF(AI198&lt;=1,"一般波动","剧烈波动")))</f>
      </c>
      <c r="AK198" s="8"/>
      <c r="AL198" s="8"/>
      <c r="AM198">
        <f>IF(OR(AH198="",AK198=""),"",ROUNDUP(1.65*AH198*SQRT(AK198),0))</f>
      </c>
      <c r="AN198">
        <f>IF(AM198="","",MAX(0,ROUNDUP(IF(AJ198="稳定",AF198,AG198)*AK198+AM198-N(AL198),0)))</f>
      </c>
      <c r="AO198">
        <f>IF(AJ198="","",IF(AJ198="稳定","按平均值备货，可批量采购压成本",IF(AJ198="一般波动","按中位数备货，缩短补货周期","小批量多批次，或一件代发不压库存")))</f>
      </c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20">
        <f>IF(COUNT(B199:AE199)=0,"",AVERAGE(B199:AE199))</f>
      </c>
      <c r="AG199" s="20">
        <f>IF(COUNT(B199:AE199)=0,"",MEDIAN(B199:AE199))</f>
      </c>
      <c r="AH199" s="20">
        <f>IF(COUNT(B199:AE199)&lt;2,"",STDEV(B199:AE199))</f>
      </c>
      <c r="AI199" s="11">
        <f>IF(OR(AF199="",AF199=0),"",AH199/AF199)</f>
      </c>
      <c r="AJ199">
        <f>IF(AI199="","",IF(AI199&lt;0.5,"稳定",IF(AI199&lt;=1,"一般波动","剧烈波动")))</f>
      </c>
      <c r="AK199" s="8"/>
      <c r="AL199" s="8"/>
      <c r="AM199">
        <f>IF(OR(AH199="",AK199=""),"",ROUNDUP(1.65*AH199*SQRT(AK199),0))</f>
      </c>
      <c r="AN199">
        <f>IF(AM199="","",MAX(0,ROUNDUP(IF(AJ199="稳定",AF199,AG199)*AK199+AM199-N(AL199),0)))</f>
      </c>
      <c r="AO199">
        <f>IF(AJ199="","",IF(AJ199="稳定","按平均值备货，可批量采购压成本",IF(AJ199="一般波动","按中位数备货，缩短补货周期","小批量多批次，或一件代发不压库存")))</f>
      </c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20">
        <f>IF(COUNT(B200:AE200)=0,"",AVERAGE(B200:AE200))</f>
      </c>
      <c r="AG200" s="20">
        <f>IF(COUNT(B200:AE200)=0,"",MEDIAN(B200:AE200))</f>
      </c>
      <c r="AH200" s="20">
        <f>IF(COUNT(B200:AE200)&lt;2,"",STDEV(B200:AE200))</f>
      </c>
      <c r="AI200" s="11">
        <f>IF(OR(AF200="",AF200=0),"",AH200/AF200)</f>
      </c>
      <c r="AJ200">
        <f>IF(AI200="","",IF(AI200&lt;0.5,"稳定",IF(AI200&lt;=1,"一般波动","剧烈波动")))</f>
      </c>
      <c r="AK200" s="8"/>
      <c r="AL200" s="8"/>
      <c r="AM200">
        <f>IF(OR(AH200="",AK200=""),"",ROUNDUP(1.65*AH200*SQRT(AK200),0))</f>
      </c>
      <c r="AN200">
        <f>IF(AM200="","",MAX(0,ROUNDUP(IF(AJ200="稳定",AF200,AG200)*AK200+AM200-N(AL200),0)))</f>
      </c>
      <c r="AO200">
        <f>IF(AJ200="","",IF(AJ200="稳定","按平均值备货，可批量采购压成本",IF(AJ200="一般波动","按中位数备货，缩短补货周期","小批量多批次，或一件代发不压库存")))</f>
      </c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20">
        <f>IF(COUNT(B201:AE201)=0,"",AVERAGE(B201:AE201))</f>
      </c>
      <c r="AG201" s="20">
        <f>IF(COUNT(B201:AE201)=0,"",MEDIAN(B201:AE201))</f>
      </c>
      <c r="AH201" s="20">
        <f>IF(COUNT(B201:AE201)&lt;2,"",STDEV(B201:AE201))</f>
      </c>
      <c r="AI201" s="11">
        <f>IF(OR(AF201="",AF201=0),"",AH201/AF201)</f>
      </c>
      <c r="AJ201">
        <f>IF(AI201="","",IF(AI201&lt;0.5,"稳定",IF(AI201&lt;=1,"一般波动","剧烈波动")))</f>
      </c>
      <c r="AK201" s="8"/>
      <c r="AL201" s="8"/>
      <c r="AM201">
        <f>IF(OR(AH201="",AK201=""),"",ROUNDUP(1.65*AH201*SQRT(AK201),0))</f>
      </c>
      <c r="AN201">
        <f>IF(AM201="","",MAX(0,ROUNDUP(IF(AJ201="稳定",AF201,AG201)*AK201+AM201-N(AL201),0)))</f>
      </c>
      <c r="AO201">
        <f>IF(AJ201="","",IF(AJ201="稳定","按平均值备货，可批量采购压成本",IF(AJ201="一般波动","按中位数备货，缩短补货周期","小批量多批次，或一件代发不压库存")))</f>
      </c>
    </row>
  </sheetData>
  <conditionalFormatting sqref="AJ2:AJ201">
    <cfRule type="containsText" dxfId="5" priority="1">
      <formula>NOT(ISERROR(SEARCH("剧烈",AJ2)))</formula>
    </cfRule>
    <cfRule type="containsText" dxfId="6" priority="2">
      <formula>NOT(ISERROR(SEARCH("稳定",AJ2)))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使用说明</vt:lpstr>
      <vt:lpstr>商品数据</vt:lpstr>
      <vt:lpstr>店铺总览</vt:lpstr>
      <vt:lpstr>备货建议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端坐霜天 zhang3phone.com</dc:creator>
  <dc:title/>
  <dc:subject/>
  <dc:description/>
  <cp:keywords/>
  <cp:category/>
  <cp:lastModifiedBy>Unknown</cp:lastModifiedBy>
  <dcterms:created xsi:type="dcterms:W3CDTF">2026-10-08T11:49:24Z</dcterms:created>
  <dcterms:modified xsi:type="dcterms:W3CDTF">2026-10-08T11:49:24Z</dcterms:modified>
</cp:coreProperties>
</file>